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s\Metales Pesados\2025\"/>
    </mc:Choice>
  </mc:AlternateContent>
  <xr:revisionPtr revIDLastSave="0" documentId="13_ncr:1_{1FA2A769-FEFF-48B4-B894-9BA36D42D4F5}" xr6:coauthVersionLast="47" xr6:coauthVersionMax="47" xr10:uidLastSave="{00000000-0000-0000-0000-000000000000}"/>
  <bookViews>
    <workbookView xWindow="-108" yWindow="-108" windowWidth="23256" windowHeight="12456" xr2:uid="{ECC428F5-FDFC-4764-B957-87D553B717AF}"/>
  </bookViews>
  <sheets>
    <sheet name="Metales Pesados 2025" sheetId="1" r:id="rId1"/>
    <sheet name="Resumen" sheetId="3" r:id="rId2"/>
    <sheet name="Trimestral" sheetId="4" r:id="rId3"/>
    <sheet name="Reporte de Avance" sheetId="5" r:id="rId4"/>
    <sheet name="Grafico" sheetId="2" state="hidden" r:id="rId5"/>
  </sheets>
  <definedNames>
    <definedName name="_xlnm._FilterDatabase" localSheetId="0" hidden="1">'Metales Pesados 2025'!$A$6:$I$513</definedName>
    <definedName name="_xlnm._FilterDatabase" localSheetId="1" hidden="1">Resumen!$A$6:$I$513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4" l="1"/>
  <c r="N11" i="4"/>
  <c r="G11" i="5"/>
  <c r="H11" i="5" s="1"/>
  <c r="N9" i="4"/>
  <c r="I9" i="4"/>
  <c r="G9" i="5"/>
  <c r="H9" i="5" s="1"/>
  <c r="N8" i="4"/>
  <c r="I8" i="4"/>
  <c r="D8" i="4"/>
  <c r="N7" i="4"/>
  <c r="G7" i="5"/>
  <c r="H7" i="5" s="1"/>
  <c r="N6" i="4"/>
  <c r="N5" i="4"/>
  <c r="H12" i="4"/>
  <c r="M11" i="4"/>
  <c r="H9" i="4"/>
  <c r="M8" i="4"/>
  <c r="H8" i="4"/>
  <c r="M7" i="4"/>
  <c r="M6" i="4"/>
  <c r="D6" i="5"/>
  <c r="E6" i="5" s="1"/>
  <c r="M5" i="4"/>
  <c r="H5" i="4"/>
  <c r="G10" i="5"/>
  <c r="H10" i="5" s="1"/>
  <c r="I7" i="4"/>
  <c r="I6" i="4"/>
  <c r="D6" i="4"/>
  <c r="I5" i="4"/>
  <c r="M10" i="4"/>
  <c r="D8" i="5"/>
  <c r="C7" i="4"/>
  <c r="D12" i="4"/>
  <c r="N10" i="4"/>
  <c r="I10" i="4"/>
  <c r="H11" i="4"/>
  <c r="D9" i="5"/>
  <c r="H7" i="4"/>
  <c r="H6" i="4"/>
  <c r="I12" i="4"/>
  <c r="D11" i="5"/>
  <c r="E11" i="5" s="1"/>
  <c r="D10" i="5"/>
  <c r="E10" i="5" s="1"/>
  <c r="D12" i="5"/>
  <c r="E12" i="5" s="1"/>
  <c r="H10" i="4"/>
  <c r="I11" i="4"/>
  <c r="I13" i="5"/>
  <c r="I12" i="5"/>
  <c r="I11" i="5"/>
  <c r="I10" i="5"/>
  <c r="I9" i="5"/>
  <c r="I8" i="5"/>
  <c r="I7" i="5"/>
  <c r="I6" i="5"/>
  <c r="I5" i="5"/>
  <c r="S12" i="4"/>
  <c r="S13" i="4" s="1"/>
  <c r="S11" i="4"/>
  <c r="S10" i="4"/>
  <c r="S9" i="4"/>
  <c r="S8" i="4"/>
  <c r="S7" i="4"/>
  <c r="S6" i="4"/>
  <c r="S5" i="4"/>
  <c r="R12" i="4"/>
  <c r="R11" i="4"/>
  <c r="R10" i="4"/>
  <c r="R9" i="4"/>
  <c r="R8" i="4"/>
  <c r="R7" i="4"/>
  <c r="R6" i="4"/>
  <c r="R5" i="4"/>
  <c r="R13" i="4" s="1"/>
  <c r="M12" i="4"/>
  <c r="M9" i="4"/>
  <c r="D7" i="4" l="1"/>
  <c r="C6" i="4"/>
  <c r="G6" i="5"/>
  <c r="H6" i="5" s="1"/>
  <c r="G12" i="5"/>
  <c r="H12" i="5" s="1"/>
  <c r="C8" i="4"/>
  <c r="N13" i="4"/>
  <c r="D5" i="4"/>
  <c r="M13" i="4"/>
  <c r="D10" i="4"/>
  <c r="C11" i="4"/>
  <c r="C12" i="4"/>
  <c r="I13" i="4"/>
  <c r="G8" i="5"/>
  <c r="H8" i="5" s="1"/>
  <c r="D7" i="5"/>
  <c r="J7" i="5" s="1"/>
  <c r="K7" i="5" s="1"/>
  <c r="D11" i="4"/>
  <c r="D9" i="4"/>
  <c r="G5" i="5"/>
  <c r="H5" i="5" s="1"/>
  <c r="J9" i="5"/>
  <c r="K9" i="5" s="1"/>
  <c r="H13" i="4"/>
  <c r="C10" i="4"/>
  <c r="C9" i="4"/>
  <c r="C5" i="4"/>
  <c r="J6" i="5"/>
  <c r="K6" i="5" s="1"/>
  <c r="J10" i="5"/>
  <c r="K10" i="5" s="1"/>
  <c r="E8" i="5"/>
  <c r="J11" i="5"/>
  <c r="K11" i="5" s="1"/>
  <c r="E9" i="5"/>
  <c r="D5" i="5"/>
  <c r="E5" i="5" s="1"/>
  <c r="AW489" i="1"/>
  <c r="L489" i="3" s="1"/>
  <c r="AJ245" i="1"/>
  <c r="K245" i="3" s="1"/>
  <c r="AW245" i="1"/>
  <c r="L245" i="3" s="1"/>
  <c r="AJ489" i="1"/>
  <c r="K489" i="3" s="1"/>
  <c r="W489" i="1"/>
  <c r="J489" i="3" s="1"/>
  <c r="W245" i="1"/>
  <c r="J245" i="3" s="1"/>
  <c r="CW478" i="1"/>
  <c r="P478" i="3" s="1"/>
  <c r="CW477" i="1"/>
  <c r="P477" i="3" s="1"/>
  <c r="CW470" i="1"/>
  <c r="P470" i="3" s="1"/>
  <c r="CW469" i="1"/>
  <c r="P469" i="3" s="1"/>
  <c r="CW468" i="1"/>
  <c r="P468" i="3" s="1"/>
  <c r="CW461" i="1"/>
  <c r="P461" i="3" s="1"/>
  <c r="CW459" i="1"/>
  <c r="P459" i="3" s="1"/>
  <c r="CW451" i="1"/>
  <c r="P451" i="3" s="1"/>
  <c r="CW450" i="1"/>
  <c r="P450" i="3" s="1"/>
  <c r="CW438" i="1"/>
  <c r="P438" i="3" s="1"/>
  <c r="CW437" i="1"/>
  <c r="P437" i="3" s="1"/>
  <c r="CW436" i="1"/>
  <c r="P436" i="3" s="1"/>
  <c r="CW435" i="1"/>
  <c r="P435" i="3" s="1"/>
  <c r="CW434" i="1"/>
  <c r="P434" i="3" s="1"/>
  <c r="CW433" i="1"/>
  <c r="P433" i="3" s="1"/>
  <c r="CW430" i="1"/>
  <c r="P430" i="3" s="1"/>
  <c r="CW424" i="1"/>
  <c r="P424" i="3" s="1"/>
  <c r="CW423" i="1"/>
  <c r="P423" i="3" s="1"/>
  <c r="CW413" i="1"/>
  <c r="P413" i="3" s="1"/>
  <c r="CW411" i="1"/>
  <c r="P411" i="3" s="1"/>
  <c r="CW410" i="1"/>
  <c r="P410" i="3" s="1"/>
  <c r="CW409" i="1"/>
  <c r="P409" i="3" s="1"/>
  <c r="CW403" i="1"/>
  <c r="P403" i="3" s="1"/>
  <c r="CW400" i="1"/>
  <c r="P400" i="3" s="1"/>
  <c r="CW399" i="1"/>
  <c r="P399" i="3" s="1"/>
  <c r="CW398" i="1"/>
  <c r="P398" i="3" s="1"/>
  <c r="CW397" i="1"/>
  <c r="P397" i="3" s="1"/>
  <c r="CW393" i="1"/>
  <c r="P393" i="3" s="1"/>
  <c r="CW388" i="1"/>
  <c r="P388" i="3" s="1"/>
  <c r="CW386" i="1"/>
  <c r="P386" i="3" s="1"/>
  <c r="CW385" i="1"/>
  <c r="P385" i="3" s="1"/>
  <c r="CW383" i="1"/>
  <c r="P383" i="3" s="1"/>
  <c r="CW382" i="1"/>
  <c r="P382" i="3" s="1"/>
  <c r="CW381" i="1"/>
  <c r="P381" i="3" s="1"/>
  <c r="CW380" i="1"/>
  <c r="P380" i="3" s="1"/>
  <c r="CW375" i="1"/>
  <c r="P375" i="3" s="1"/>
  <c r="CW371" i="1"/>
  <c r="P371" i="3" s="1"/>
  <c r="CW368" i="1"/>
  <c r="P368" i="3" s="1"/>
  <c r="CW367" i="1"/>
  <c r="P367" i="3" s="1"/>
  <c r="CW365" i="1"/>
  <c r="P365" i="3" s="1"/>
  <c r="CW364" i="1"/>
  <c r="P364" i="3" s="1"/>
  <c r="CW361" i="1"/>
  <c r="P361" i="3" s="1"/>
  <c r="CW360" i="1"/>
  <c r="P360" i="3" s="1"/>
  <c r="CW357" i="1"/>
  <c r="P357" i="3" s="1"/>
  <c r="CW356" i="1"/>
  <c r="P356" i="3" s="1"/>
  <c r="CW353" i="1"/>
  <c r="P353" i="3" s="1"/>
  <c r="CW352" i="1"/>
  <c r="P352" i="3" s="1"/>
  <c r="CW351" i="1"/>
  <c r="P351" i="3" s="1"/>
  <c r="CW350" i="1"/>
  <c r="P350" i="3" s="1"/>
  <c r="CW349" i="1"/>
  <c r="P349" i="3" s="1"/>
  <c r="CW341" i="1"/>
  <c r="P341" i="3" s="1"/>
  <c r="CW340" i="1"/>
  <c r="P340" i="3" s="1"/>
  <c r="CW335" i="1"/>
  <c r="P335" i="3" s="1"/>
  <c r="CW334" i="1"/>
  <c r="P334" i="3" s="1"/>
  <c r="CW331" i="1"/>
  <c r="P331" i="3" s="1"/>
  <c r="CW330" i="1"/>
  <c r="P330" i="3" s="1"/>
  <c r="CW325" i="1"/>
  <c r="P325" i="3" s="1"/>
  <c r="CW324" i="1"/>
  <c r="P324" i="3" s="1"/>
  <c r="CW322" i="1"/>
  <c r="P322" i="3" s="1"/>
  <c r="CW321" i="1"/>
  <c r="P321" i="3" s="1"/>
  <c r="CW318" i="1"/>
  <c r="P318" i="3" s="1"/>
  <c r="CW317" i="1"/>
  <c r="P317" i="3" s="1"/>
  <c r="CW315" i="1"/>
  <c r="P315" i="3" s="1"/>
  <c r="CW314" i="1"/>
  <c r="P314" i="3" s="1"/>
  <c r="CW310" i="1"/>
  <c r="P310" i="3" s="1"/>
  <c r="CW308" i="1"/>
  <c r="P308" i="3" s="1"/>
  <c r="CW307" i="1"/>
  <c r="P307" i="3" s="1"/>
  <c r="CW301" i="1"/>
  <c r="P301" i="3" s="1"/>
  <c r="CW298" i="1"/>
  <c r="P298" i="3" s="1"/>
  <c r="CW297" i="1"/>
  <c r="P297" i="3" s="1"/>
  <c r="CW296" i="1"/>
  <c r="P296" i="3" s="1"/>
  <c r="CW295" i="1"/>
  <c r="P295" i="3" s="1"/>
  <c r="CW294" i="1"/>
  <c r="P294" i="3" s="1"/>
  <c r="CW293" i="1"/>
  <c r="P293" i="3" s="1"/>
  <c r="CW283" i="1"/>
  <c r="P283" i="3" s="1"/>
  <c r="CW282" i="1"/>
  <c r="P282" i="3" s="1"/>
  <c r="CW281" i="1"/>
  <c r="P281" i="3" s="1"/>
  <c r="CW280" i="1"/>
  <c r="P280" i="3" s="1"/>
  <c r="CW279" i="1"/>
  <c r="P279" i="3" s="1"/>
  <c r="CW278" i="1"/>
  <c r="P278" i="3" s="1"/>
  <c r="CW269" i="1"/>
  <c r="P269" i="3" s="1"/>
  <c r="CW268" i="1"/>
  <c r="P268" i="3" s="1"/>
  <c r="CW267" i="1"/>
  <c r="P267" i="3" s="1"/>
  <c r="CW266" i="1"/>
  <c r="P266" i="3" s="1"/>
  <c r="CW263" i="1"/>
  <c r="P263" i="3" s="1"/>
  <c r="CW262" i="1"/>
  <c r="P262" i="3" s="1"/>
  <c r="CW259" i="1"/>
  <c r="P259" i="3" s="1"/>
  <c r="CW256" i="1"/>
  <c r="P256" i="3" s="1"/>
  <c r="CW255" i="1"/>
  <c r="P255" i="3" s="1"/>
  <c r="CW254" i="1"/>
  <c r="P254" i="3" s="1"/>
  <c r="CW252" i="1"/>
  <c r="P252" i="3" s="1"/>
  <c r="CW248" i="1"/>
  <c r="P248" i="3" s="1"/>
  <c r="CW247" i="1"/>
  <c r="P247" i="3" s="1"/>
  <c r="CW245" i="1"/>
  <c r="P245" i="3" s="1"/>
  <c r="CW240" i="1"/>
  <c r="P240" i="3" s="1"/>
  <c r="CW239" i="1"/>
  <c r="P239" i="3" s="1"/>
  <c r="CW238" i="1"/>
  <c r="P238" i="3" s="1"/>
  <c r="CW237" i="1"/>
  <c r="P237" i="3" s="1"/>
  <c r="CW232" i="1"/>
  <c r="P232" i="3" s="1"/>
  <c r="CW228" i="1"/>
  <c r="P228" i="3" s="1"/>
  <c r="CW223" i="1"/>
  <c r="P223" i="3" s="1"/>
  <c r="CW220" i="1"/>
  <c r="P220" i="3" s="1"/>
  <c r="CW217" i="1"/>
  <c r="P217" i="3" s="1"/>
  <c r="CW216" i="1"/>
  <c r="P216" i="3" s="1"/>
  <c r="CW215" i="1"/>
  <c r="P215" i="3" s="1"/>
  <c r="CW214" i="1"/>
  <c r="P214" i="3" s="1"/>
  <c r="CW211" i="1"/>
  <c r="P211" i="3" s="1"/>
  <c r="CW210" i="1"/>
  <c r="P210" i="3" s="1"/>
  <c r="CW209" i="1"/>
  <c r="P209" i="3" s="1"/>
  <c r="CW208" i="1"/>
  <c r="P208" i="3" s="1"/>
  <c r="CW201" i="1"/>
  <c r="P201" i="3" s="1"/>
  <c r="CW200" i="1"/>
  <c r="P200" i="3" s="1"/>
  <c r="CW197" i="1"/>
  <c r="P197" i="3" s="1"/>
  <c r="CW196" i="1"/>
  <c r="P196" i="3" s="1"/>
  <c r="CW192" i="1"/>
  <c r="P192" i="3" s="1"/>
  <c r="CW191" i="1"/>
  <c r="P191" i="3" s="1"/>
  <c r="CW189" i="1"/>
  <c r="P189" i="3" s="1"/>
  <c r="CW188" i="1"/>
  <c r="P188" i="3" s="1"/>
  <c r="CW186" i="1"/>
  <c r="P186" i="3" s="1"/>
  <c r="CW184" i="1"/>
  <c r="P184" i="3" s="1"/>
  <c r="CW183" i="1"/>
  <c r="P183" i="3" s="1"/>
  <c r="CW179" i="1"/>
  <c r="P179" i="3" s="1"/>
  <c r="CW178" i="1"/>
  <c r="P178" i="3" s="1"/>
  <c r="CW174" i="1"/>
  <c r="P174" i="3" s="1"/>
  <c r="CW172" i="1"/>
  <c r="P172" i="3" s="1"/>
  <c r="CW168" i="1"/>
  <c r="P168" i="3" s="1"/>
  <c r="CW166" i="1"/>
  <c r="P166" i="3" s="1"/>
  <c r="CW164" i="1"/>
  <c r="P164" i="3" s="1"/>
  <c r="CW163" i="1"/>
  <c r="P163" i="3" s="1"/>
  <c r="CW161" i="1"/>
  <c r="P161" i="3" s="1"/>
  <c r="CW159" i="1"/>
  <c r="P159" i="3" s="1"/>
  <c r="CW158" i="1"/>
  <c r="P158" i="3" s="1"/>
  <c r="CW156" i="1"/>
  <c r="P156" i="3" s="1"/>
  <c r="CW152" i="1"/>
  <c r="P152" i="3" s="1"/>
  <c r="CW150" i="1"/>
  <c r="P150" i="3" s="1"/>
  <c r="CW144" i="1"/>
  <c r="P144" i="3" s="1"/>
  <c r="CW142" i="1"/>
  <c r="P142" i="3" s="1"/>
  <c r="CW140" i="1"/>
  <c r="P140" i="3" s="1"/>
  <c r="CW139" i="1"/>
  <c r="P139" i="3" s="1"/>
  <c r="CW138" i="1"/>
  <c r="P138" i="3" s="1"/>
  <c r="CW137" i="1"/>
  <c r="P137" i="3" s="1"/>
  <c r="CW136" i="1"/>
  <c r="P136" i="3" s="1"/>
  <c r="CW135" i="1"/>
  <c r="P135" i="3" s="1"/>
  <c r="CW134" i="1"/>
  <c r="P134" i="3" s="1"/>
  <c r="CW132" i="1"/>
  <c r="P132" i="3" s="1"/>
  <c r="CW131" i="1"/>
  <c r="P131" i="3" s="1"/>
  <c r="CW124" i="1"/>
  <c r="P124" i="3" s="1"/>
  <c r="CW123" i="1"/>
  <c r="P123" i="3" s="1"/>
  <c r="CW122" i="1"/>
  <c r="P122" i="3" s="1"/>
  <c r="CW121" i="1"/>
  <c r="P121" i="3" s="1"/>
  <c r="CW120" i="1"/>
  <c r="P120" i="3" s="1"/>
  <c r="CW118" i="1"/>
  <c r="P118" i="3" s="1"/>
  <c r="CW117" i="1"/>
  <c r="P117" i="3" s="1"/>
  <c r="CW114" i="1"/>
  <c r="P114" i="3" s="1"/>
  <c r="CW113" i="1"/>
  <c r="P113" i="3" s="1"/>
  <c r="CW109" i="1"/>
  <c r="P109" i="3" s="1"/>
  <c r="CW108" i="1"/>
  <c r="P108" i="3" s="1"/>
  <c r="CW107" i="1"/>
  <c r="P107" i="3" s="1"/>
  <c r="CW106" i="1"/>
  <c r="P106" i="3" s="1"/>
  <c r="CW104" i="1"/>
  <c r="P104" i="3" s="1"/>
  <c r="CW103" i="1"/>
  <c r="P103" i="3" s="1"/>
  <c r="CW100" i="1"/>
  <c r="P100" i="3" s="1"/>
  <c r="CW98" i="1"/>
  <c r="P98" i="3" s="1"/>
  <c r="CW95" i="1"/>
  <c r="P95" i="3" s="1"/>
  <c r="CW94" i="1"/>
  <c r="P94" i="3" s="1"/>
  <c r="CW90" i="1"/>
  <c r="P90" i="3" s="1"/>
  <c r="CW89" i="1"/>
  <c r="P89" i="3" s="1"/>
  <c r="CW88" i="1"/>
  <c r="P88" i="3" s="1"/>
  <c r="CW87" i="1"/>
  <c r="P87" i="3" s="1"/>
  <c r="CW86" i="1"/>
  <c r="P86" i="3" s="1"/>
  <c r="CW84" i="1"/>
  <c r="P84" i="3" s="1"/>
  <c r="CW82" i="1"/>
  <c r="P82" i="3" s="1"/>
  <c r="CW80" i="1"/>
  <c r="P80" i="3" s="1"/>
  <c r="CW78" i="1"/>
  <c r="P78" i="3" s="1"/>
  <c r="CW72" i="1"/>
  <c r="P72" i="3" s="1"/>
  <c r="CW71" i="1"/>
  <c r="P71" i="3" s="1"/>
  <c r="CW70" i="1"/>
  <c r="P70" i="3" s="1"/>
  <c r="CW68" i="1"/>
  <c r="P68" i="3" s="1"/>
  <c r="CW66" i="1"/>
  <c r="P66" i="3" s="1"/>
  <c r="CW65" i="1"/>
  <c r="P65" i="3" s="1"/>
  <c r="CW64" i="1"/>
  <c r="P64" i="3" s="1"/>
  <c r="CW63" i="1"/>
  <c r="P63" i="3" s="1"/>
  <c r="CW62" i="1"/>
  <c r="P62" i="3" s="1"/>
  <c r="CW61" i="1"/>
  <c r="P61" i="3" s="1"/>
  <c r="CW60" i="1"/>
  <c r="P60" i="3" s="1"/>
  <c r="CW58" i="1"/>
  <c r="P58" i="3" s="1"/>
  <c r="CW56" i="1"/>
  <c r="P56" i="3" s="1"/>
  <c r="CW55" i="1"/>
  <c r="P55" i="3" s="1"/>
  <c r="CW49" i="1"/>
  <c r="P49" i="3" s="1"/>
  <c r="CW48" i="1"/>
  <c r="P48" i="3" s="1"/>
  <c r="CW46" i="1"/>
  <c r="P46" i="3" s="1"/>
  <c r="CW45" i="1"/>
  <c r="P45" i="3" s="1"/>
  <c r="CW44" i="1"/>
  <c r="P44" i="3" s="1"/>
  <c r="CW42" i="1"/>
  <c r="P42" i="3" s="1"/>
  <c r="CW41" i="1"/>
  <c r="P41" i="3" s="1"/>
  <c r="CW40" i="1"/>
  <c r="P40" i="3" s="1"/>
  <c r="CW39" i="1"/>
  <c r="P39" i="3" s="1"/>
  <c r="CW38" i="1"/>
  <c r="P38" i="3" s="1"/>
  <c r="CW37" i="1"/>
  <c r="P37" i="3" s="1"/>
  <c r="CW36" i="1"/>
  <c r="P36" i="3" s="1"/>
  <c r="CW34" i="1"/>
  <c r="P34" i="3" s="1"/>
  <c r="CW32" i="1"/>
  <c r="P32" i="3" s="1"/>
  <c r="CW30" i="1"/>
  <c r="P30" i="3" s="1"/>
  <c r="CW27" i="1"/>
  <c r="P27" i="3" s="1"/>
  <c r="CW26" i="1"/>
  <c r="P26" i="3" s="1"/>
  <c r="CW25" i="1"/>
  <c r="P25" i="3" s="1"/>
  <c r="CW24" i="1"/>
  <c r="P24" i="3" s="1"/>
  <c r="CW22" i="1"/>
  <c r="P22" i="3" s="1"/>
  <c r="CW20" i="1"/>
  <c r="P20" i="3" s="1"/>
  <c r="CW19" i="1"/>
  <c r="P19" i="3" s="1"/>
  <c r="CW18" i="1"/>
  <c r="P18" i="3" s="1"/>
  <c r="CW17" i="1"/>
  <c r="P17" i="3" s="1"/>
  <c r="CW16" i="1"/>
  <c r="P16" i="3" s="1"/>
  <c r="CW15" i="1"/>
  <c r="P15" i="3" s="1"/>
  <c r="CW14" i="1"/>
  <c r="P14" i="3" s="1"/>
  <c r="CW13" i="1"/>
  <c r="P13" i="3" s="1"/>
  <c r="CW12" i="1"/>
  <c r="P12" i="3" s="1"/>
  <c r="CW10" i="1"/>
  <c r="P10" i="3" s="1"/>
  <c r="CW8" i="1"/>
  <c r="P8" i="3" s="1"/>
  <c r="CW7" i="1"/>
  <c r="P7" i="3" s="1"/>
  <c r="AW502" i="1"/>
  <c r="L502" i="3" s="1"/>
  <c r="AW500" i="1"/>
  <c r="L500" i="3" s="1"/>
  <c r="AW496" i="1"/>
  <c r="L496" i="3" s="1"/>
  <c r="AW494" i="1"/>
  <c r="L494" i="3" s="1"/>
  <c r="AW492" i="1"/>
  <c r="L492" i="3" s="1"/>
  <c r="AW490" i="1"/>
  <c r="L490" i="3" s="1"/>
  <c r="AJ502" i="1"/>
  <c r="K502" i="3" s="1"/>
  <c r="AJ500" i="1"/>
  <c r="K500" i="3" s="1"/>
  <c r="AJ498" i="1"/>
  <c r="K498" i="3" s="1"/>
  <c r="AJ496" i="1"/>
  <c r="K496" i="3" s="1"/>
  <c r="AJ494" i="1"/>
  <c r="K494" i="3" s="1"/>
  <c r="AJ492" i="1"/>
  <c r="K492" i="3" s="1"/>
  <c r="W492" i="1"/>
  <c r="J492" i="3" s="1"/>
  <c r="W490" i="1"/>
  <c r="J490" i="3" s="1"/>
  <c r="W502" i="1"/>
  <c r="J502" i="3" s="1"/>
  <c r="W500" i="1"/>
  <c r="J500" i="3" s="1"/>
  <c r="W498" i="1"/>
  <c r="J498" i="3" s="1"/>
  <c r="W494" i="1"/>
  <c r="J494" i="3" s="1"/>
  <c r="AW501" i="1"/>
  <c r="L501" i="3" s="1"/>
  <c r="AW498" i="1"/>
  <c r="L498" i="3" s="1"/>
  <c r="AJ501" i="1"/>
  <c r="K501" i="3" s="1"/>
  <c r="AJ499" i="1"/>
  <c r="K499" i="3" s="1"/>
  <c r="AJ491" i="1"/>
  <c r="K491" i="3" s="1"/>
  <c r="W497" i="1"/>
  <c r="J497" i="3" s="1"/>
  <c r="W493" i="1"/>
  <c r="J493" i="3" s="1"/>
  <c r="CW512" i="1"/>
  <c r="P512" i="3" s="1"/>
  <c r="CJ512" i="1"/>
  <c r="O512" i="3" s="1"/>
  <c r="BW512" i="1"/>
  <c r="N512" i="3" s="1"/>
  <c r="BJ512" i="1"/>
  <c r="M512" i="3" s="1"/>
  <c r="AW512" i="1"/>
  <c r="L512" i="3" s="1"/>
  <c r="AJ512" i="1"/>
  <c r="K512" i="3" s="1"/>
  <c r="W512" i="1"/>
  <c r="J512" i="3" s="1"/>
  <c r="AW493" i="1"/>
  <c r="L493" i="3" s="1"/>
  <c r="AJ495" i="1"/>
  <c r="K495" i="3" s="1"/>
  <c r="AJ493" i="1"/>
  <c r="K493" i="3" s="1"/>
  <c r="AW495" i="1"/>
  <c r="L495" i="3" s="1"/>
  <c r="AW491" i="1"/>
  <c r="L491" i="3" s="1"/>
  <c r="W491" i="1"/>
  <c r="J491" i="3" s="1"/>
  <c r="CW513" i="1"/>
  <c r="P513" i="3" s="1"/>
  <c r="CJ513" i="1"/>
  <c r="O513" i="3" s="1"/>
  <c r="BW513" i="1"/>
  <c r="N513" i="3" s="1"/>
  <c r="BJ513" i="1"/>
  <c r="M513" i="3" s="1"/>
  <c r="AW513" i="1"/>
  <c r="L513" i="3" s="1"/>
  <c r="AJ513" i="1"/>
  <c r="K513" i="3" s="1"/>
  <c r="W513" i="1"/>
  <c r="J513" i="3" s="1"/>
  <c r="CW511" i="1"/>
  <c r="P511" i="3" s="1"/>
  <c r="CJ511" i="1"/>
  <c r="O511" i="3" s="1"/>
  <c r="BW511" i="1"/>
  <c r="N511" i="3" s="1"/>
  <c r="BJ511" i="1"/>
  <c r="M511" i="3" s="1"/>
  <c r="AW511" i="1"/>
  <c r="L511" i="3" s="1"/>
  <c r="AJ511" i="1"/>
  <c r="K511" i="3" s="1"/>
  <c r="W511" i="1"/>
  <c r="J511" i="3" s="1"/>
  <c r="CW510" i="1"/>
  <c r="P510" i="3" s="1"/>
  <c r="CJ510" i="1"/>
  <c r="O510" i="3" s="1"/>
  <c r="BW510" i="1"/>
  <c r="N510" i="3" s="1"/>
  <c r="BJ510" i="1"/>
  <c r="M510" i="3" s="1"/>
  <c r="AW510" i="1"/>
  <c r="L510" i="3" s="1"/>
  <c r="AJ510" i="1"/>
  <c r="K510" i="3" s="1"/>
  <c r="W510" i="1"/>
  <c r="J510" i="3" s="1"/>
  <c r="CW509" i="1"/>
  <c r="P509" i="3" s="1"/>
  <c r="CJ509" i="1"/>
  <c r="O509" i="3" s="1"/>
  <c r="BW509" i="1"/>
  <c r="N509" i="3" s="1"/>
  <c r="BJ509" i="1"/>
  <c r="M509" i="3" s="1"/>
  <c r="AW509" i="1"/>
  <c r="L509" i="3" s="1"/>
  <c r="AJ509" i="1"/>
  <c r="K509" i="3" s="1"/>
  <c r="W509" i="1"/>
  <c r="J509" i="3" s="1"/>
  <c r="CW449" i="1"/>
  <c r="P449" i="3" s="1"/>
  <c r="CW448" i="1"/>
  <c r="P448" i="3" s="1"/>
  <c r="CW446" i="1"/>
  <c r="P446" i="3" s="1"/>
  <c r="CW445" i="1"/>
  <c r="P445" i="3" s="1"/>
  <c r="CW444" i="1"/>
  <c r="P444" i="3" s="1"/>
  <c r="CW429" i="1"/>
  <c r="P429" i="3" s="1"/>
  <c r="CW428" i="1"/>
  <c r="P428" i="3" s="1"/>
  <c r="CW421" i="1"/>
  <c r="P421" i="3" s="1"/>
  <c r="CW417" i="1"/>
  <c r="P417" i="3" s="1"/>
  <c r="CW402" i="1"/>
  <c r="P402" i="3" s="1"/>
  <c r="CW401" i="1"/>
  <c r="P401" i="3" s="1"/>
  <c r="CW392" i="1"/>
  <c r="P392" i="3" s="1"/>
  <c r="CW384" i="1"/>
  <c r="P384" i="3" s="1"/>
  <c r="CW374" i="1"/>
  <c r="P374" i="3" s="1"/>
  <c r="CW373" i="1"/>
  <c r="P373" i="3" s="1"/>
  <c r="CW372" i="1"/>
  <c r="P372" i="3" s="1"/>
  <c r="CW366" i="1"/>
  <c r="P366" i="3" s="1"/>
  <c r="CW346" i="1"/>
  <c r="P346" i="3" s="1"/>
  <c r="CW345" i="1"/>
  <c r="P345" i="3" s="1"/>
  <c r="CW337" i="1"/>
  <c r="P337" i="3" s="1"/>
  <c r="CW336" i="1"/>
  <c r="P336" i="3" s="1"/>
  <c r="CW332" i="1"/>
  <c r="P332" i="3" s="1"/>
  <c r="CW326" i="1"/>
  <c r="P326" i="3" s="1"/>
  <c r="CW313" i="1"/>
  <c r="P313" i="3" s="1"/>
  <c r="CW305" i="1"/>
  <c r="P305" i="3" s="1"/>
  <c r="CW304" i="1"/>
  <c r="P304" i="3" s="1"/>
  <c r="CW300" i="1"/>
  <c r="P300" i="3" s="1"/>
  <c r="CW292" i="1"/>
  <c r="P292" i="3" s="1"/>
  <c r="CW285" i="1"/>
  <c r="P285" i="3" s="1"/>
  <c r="CW273" i="1"/>
  <c r="P273" i="3" s="1"/>
  <c r="CW272" i="1"/>
  <c r="P272" i="3" s="1"/>
  <c r="CW261" i="1"/>
  <c r="P261" i="3" s="1"/>
  <c r="CW260" i="1"/>
  <c r="P260" i="3" s="1"/>
  <c r="CW250" i="1"/>
  <c r="P250" i="3" s="1"/>
  <c r="CW249" i="1"/>
  <c r="P249" i="3" s="1"/>
  <c r="CW236" i="1"/>
  <c r="P236" i="3" s="1"/>
  <c r="CW234" i="1"/>
  <c r="P234" i="3" s="1"/>
  <c r="CW233" i="1"/>
  <c r="P233" i="3" s="1"/>
  <c r="CW225" i="1"/>
  <c r="P225" i="3" s="1"/>
  <c r="CW222" i="1"/>
  <c r="P222" i="3" s="1"/>
  <c r="CW221" i="1"/>
  <c r="P221" i="3" s="1"/>
  <c r="CW199" i="1"/>
  <c r="P199" i="3" s="1"/>
  <c r="CW198" i="1"/>
  <c r="P198" i="3" s="1"/>
  <c r="CW195" i="1"/>
  <c r="P195" i="3" s="1"/>
  <c r="CW187" i="1"/>
  <c r="P187" i="3" s="1"/>
  <c r="CW176" i="1"/>
  <c r="P176" i="3" s="1"/>
  <c r="CW175" i="1"/>
  <c r="P175" i="3" s="1"/>
  <c r="CW171" i="1"/>
  <c r="P171" i="3" s="1"/>
  <c r="CW162" i="1"/>
  <c r="P162" i="3" s="1"/>
  <c r="CW148" i="1"/>
  <c r="P148" i="3" s="1"/>
  <c r="CW147" i="1"/>
  <c r="P147" i="3" s="1"/>
  <c r="CW146" i="1"/>
  <c r="P146" i="3" s="1"/>
  <c r="CW119" i="1"/>
  <c r="P119" i="3" s="1"/>
  <c r="CW112" i="1"/>
  <c r="P112" i="3" s="1"/>
  <c r="CW111" i="1"/>
  <c r="P111" i="3" s="1"/>
  <c r="CW110" i="1"/>
  <c r="P110" i="3" s="1"/>
  <c r="CW83" i="1"/>
  <c r="P83" i="3" s="1"/>
  <c r="CW67" i="1"/>
  <c r="P67" i="3" s="1"/>
  <c r="CW59" i="1"/>
  <c r="P59" i="3" s="1"/>
  <c r="CW47" i="1"/>
  <c r="P47" i="3" s="1"/>
  <c r="CW43" i="1"/>
  <c r="P43" i="3" s="1"/>
  <c r="CW31" i="1"/>
  <c r="P31" i="3" s="1"/>
  <c r="CW11" i="1"/>
  <c r="P11" i="3" s="1"/>
  <c r="CW508" i="1"/>
  <c r="P508" i="3" s="1"/>
  <c r="CJ508" i="1"/>
  <c r="O508" i="3" s="1"/>
  <c r="BW508" i="1"/>
  <c r="N508" i="3" s="1"/>
  <c r="BJ508" i="1"/>
  <c r="M508" i="3" s="1"/>
  <c r="AW508" i="1"/>
  <c r="L508" i="3" s="1"/>
  <c r="AJ508" i="1"/>
  <c r="K508" i="3" s="1"/>
  <c r="W508" i="1"/>
  <c r="J508" i="3" s="1"/>
  <c r="CW507" i="1"/>
  <c r="P507" i="3" s="1"/>
  <c r="CJ507" i="1"/>
  <c r="O507" i="3" s="1"/>
  <c r="BW507" i="1"/>
  <c r="N507" i="3" s="1"/>
  <c r="BJ507" i="1"/>
  <c r="M507" i="3" s="1"/>
  <c r="AW507" i="1"/>
  <c r="L507" i="3" s="1"/>
  <c r="AJ507" i="1"/>
  <c r="K507" i="3" s="1"/>
  <c r="W507" i="1"/>
  <c r="J507" i="3" s="1"/>
  <c r="CW506" i="1"/>
  <c r="P506" i="3" s="1"/>
  <c r="CJ506" i="1"/>
  <c r="O506" i="3" s="1"/>
  <c r="BW506" i="1"/>
  <c r="N506" i="3" s="1"/>
  <c r="BJ506" i="1"/>
  <c r="M506" i="3" s="1"/>
  <c r="AW506" i="1"/>
  <c r="L506" i="3" s="1"/>
  <c r="AJ506" i="1"/>
  <c r="K506" i="3" s="1"/>
  <c r="W506" i="1"/>
  <c r="J506" i="3" s="1"/>
  <c r="CW505" i="1"/>
  <c r="P505" i="3" s="1"/>
  <c r="CJ505" i="1"/>
  <c r="O505" i="3" s="1"/>
  <c r="BW505" i="1"/>
  <c r="N505" i="3" s="1"/>
  <c r="BJ505" i="1"/>
  <c r="M505" i="3" s="1"/>
  <c r="AW505" i="1"/>
  <c r="L505" i="3" s="1"/>
  <c r="AJ505" i="1"/>
  <c r="K505" i="3" s="1"/>
  <c r="W505" i="1"/>
  <c r="J505" i="3" s="1"/>
  <c r="CJ245" i="1"/>
  <c r="O245" i="3" s="1"/>
  <c r="BW245" i="1"/>
  <c r="N245" i="3" s="1"/>
  <c r="BJ245" i="1"/>
  <c r="M245" i="3" s="1"/>
  <c r="CW489" i="1"/>
  <c r="P489" i="3" s="1"/>
  <c r="CJ489" i="1"/>
  <c r="O489" i="3" s="1"/>
  <c r="BW489" i="1"/>
  <c r="N489" i="3" s="1"/>
  <c r="BJ489" i="1"/>
  <c r="M489" i="3" s="1"/>
  <c r="CW504" i="1"/>
  <c r="P504" i="3" s="1"/>
  <c r="CJ504" i="1"/>
  <c r="O504" i="3" s="1"/>
  <c r="BW504" i="1"/>
  <c r="N504" i="3" s="1"/>
  <c r="BJ504" i="1"/>
  <c r="M504" i="3" s="1"/>
  <c r="AW504" i="1"/>
  <c r="L504" i="3" s="1"/>
  <c r="AJ504" i="1"/>
  <c r="K504" i="3" s="1"/>
  <c r="W504" i="1"/>
  <c r="J504" i="3" s="1"/>
  <c r="CW503" i="1"/>
  <c r="P503" i="3" s="1"/>
  <c r="CJ503" i="1"/>
  <c r="O503" i="3" s="1"/>
  <c r="BW503" i="1"/>
  <c r="N503" i="3" s="1"/>
  <c r="BJ503" i="1"/>
  <c r="M503" i="3" s="1"/>
  <c r="AW503" i="1"/>
  <c r="L503" i="3" s="1"/>
  <c r="AJ503" i="1"/>
  <c r="K503" i="3" s="1"/>
  <c r="W503" i="1"/>
  <c r="J503" i="3" s="1"/>
  <c r="CW502" i="1"/>
  <c r="P502" i="3" s="1"/>
  <c r="CJ502" i="1"/>
  <c r="O502" i="3" s="1"/>
  <c r="BW502" i="1"/>
  <c r="N502" i="3" s="1"/>
  <c r="BJ502" i="1"/>
  <c r="M502" i="3" s="1"/>
  <c r="CW501" i="1"/>
  <c r="P501" i="3" s="1"/>
  <c r="CJ501" i="1"/>
  <c r="O501" i="3" s="1"/>
  <c r="BW501" i="1"/>
  <c r="N501" i="3" s="1"/>
  <c r="BJ501" i="1"/>
  <c r="M501" i="3" s="1"/>
  <c r="W501" i="1"/>
  <c r="J501" i="3" s="1"/>
  <c r="CW500" i="1"/>
  <c r="P500" i="3" s="1"/>
  <c r="CJ500" i="1"/>
  <c r="O500" i="3" s="1"/>
  <c r="BW500" i="1"/>
  <c r="N500" i="3" s="1"/>
  <c r="BJ500" i="1"/>
  <c r="M500" i="3" s="1"/>
  <c r="CQ3" i="1"/>
  <c r="CN3" i="1"/>
  <c r="CM3" i="1"/>
  <c r="CL3" i="1"/>
  <c r="W499" i="1"/>
  <c r="J499" i="3" s="1"/>
  <c r="W496" i="1"/>
  <c r="J496" i="3" s="1"/>
  <c r="W495" i="1"/>
  <c r="J495" i="3" s="1"/>
  <c r="CW499" i="1"/>
  <c r="P499" i="3" s="1"/>
  <c r="CJ499" i="1"/>
  <c r="O499" i="3" s="1"/>
  <c r="BW499" i="1"/>
  <c r="N499" i="3" s="1"/>
  <c r="BJ499" i="1"/>
  <c r="M499" i="3" s="1"/>
  <c r="AW499" i="1"/>
  <c r="L499" i="3" s="1"/>
  <c r="CW498" i="1"/>
  <c r="P498" i="3" s="1"/>
  <c r="CJ498" i="1"/>
  <c r="O498" i="3" s="1"/>
  <c r="BW498" i="1"/>
  <c r="N498" i="3" s="1"/>
  <c r="BJ498" i="1"/>
  <c r="M498" i="3" s="1"/>
  <c r="CW497" i="1"/>
  <c r="P497" i="3" s="1"/>
  <c r="CJ497" i="1"/>
  <c r="O497" i="3" s="1"/>
  <c r="BW497" i="1"/>
  <c r="N497" i="3" s="1"/>
  <c r="BJ497" i="1"/>
  <c r="M497" i="3" s="1"/>
  <c r="AW497" i="1"/>
  <c r="L497" i="3" s="1"/>
  <c r="AJ497" i="1"/>
  <c r="K497" i="3" s="1"/>
  <c r="CW496" i="1"/>
  <c r="P496" i="3" s="1"/>
  <c r="CJ496" i="1"/>
  <c r="O496" i="3" s="1"/>
  <c r="BW496" i="1"/>
  <c r="N496" i="3" s="1"/>
  <c r="BJ496" i="1"/>
  <c r="M496" i="3" s="1"/>
  <c r="CW495" i="1"/>
  <c r="P495" i="3" s="1"/>
  <c r="CJ495" i="1"/>
  <c r="O495" i="3" s="1"/>
  <c r="BW495" i="1"/>
  <c r="N495" i="3" s="1"/>
  <c r="BJ495" i="1"/>
  <c r="M495" i="3" s="1"/>
  <c r="CW494" i="1"/>
  <c r="P494" i="3" s="1"/>
  <c r="CJ494" i="1"/>
  <c r="O494" i="3" s="1"/>
  <c r="BW494" i="1"/>
  <c r="N494" i="3" s="1"/>
  <c r="BJ494" i="1"/>
  <c r="M494" i="3" s="1"/>
  <c r="CW493" i="1"/>
  <c r="P493" i="3" s="1"/>
  <c r="CJ493" i="1"/>
  <c r="O493" i="3" s="1"/>
  <c r="BW493" i="1"/>
  <c r="N493" i="3" s="1"/>
  <c r="BJ493" i="1"/>
  <c r="M493" i="3" s="1"/>
  <c r="CW492" i="1"/>
  <c r="P492" i="3" s="1"/>
  <c r="CJ492" i="1"/>
  <c r="O492" i="3" s="1"/>
  <c r="BW492" i="1"/>
  <c r="N492" i="3" s="1"/>
  <c r="BJ492" i="1"/>
  <c r="M492" i="3" s="1"/>
  <c r="CW491" i="1"/>
  <c r="P491" i="3" s="1"/>
  <c r="CJ491" i="1"/>
  <c r="O491" i="3" s="1"/>
  <c r="BW491" i="1"/>
  <c r="N491" i="3" s="1"/>
  <c r="BJ491" i="1"/>
  <c r="M491" i="3" s="1"/>
  <c r="CW460" i="1"/>
  <c r="P460" i="3" s="1"/>
  <c r="CW452" i="1"/>
  <c r="P452" i="3" s="1"/>
  <c r="CW420" i="1"/>
  <c r="P420" i="3" s="1"/>
  <c r="CW412" i="1"/>
  <c r="P412" i="3" s="1"/>
  <c r="CW404" i="1"/>
  <c r="P404" i="3" s="1"/>
  <c r="CW396" i="1"/>
  <c r="P396" i="3" s="1"/>
  <c r="CW348" i="1"/>
  <c r="P348" i="3" s="1"/>
  <c r="CW333" i="1"/>
  <c r="P333" i="3" s="1"/>
  <c r="CW316" i="1"/>
  <c r="P316" i="3" s="1"/>
  <c r="CW309" i="1"/>
  <c r="P309" i="3" s="1"/>
  <c r="CW284" i="1"/>
  <c r="P284" i="3" s="1"/>
  <c r="CW277" i="1"/>
  <c r="P277" i="3" s="1"/>
  <c r="CW276" i="1"/>
  <c r="P276" i="3" s="1"/>
  <c r="CW253" i="1"/>
  <c r="P253" i="3" s="1"/>
  <c r="CW244" i="1"/>
  <c r="P244" i="3" s="1"/>
  <c r="CW243" i="1"/>
  <c r="P243" i="3" s="1"/>
  <c r="CW235" i="1"/>
  <c r="P235" i="3" s="1"/>
  <c r="CW231" i="1"/>
  <c r="P231" i="3" s="1"/>
  <c r="CW229" i="1"/>
  <c r="P229" i="3" s="1"/>
  <c r="CW213" i="1"/>
  <c r="P213" i="3" s="1"/>
  <c r="CW212" i="1"/>
  <c r="P212" i="3" s="1"/>
  <c r="CW207" i="1"/>
  <c r="P207" i="3" s="1"/>
  <c r="CW205" i="1"/>
  <c r="P205" i="3" s="1"/>
  <c r="CW190" i="1"/>
  <c r="P190" i="3" s="1"/>
  <c r="CW182" i="1"/>
  <c r="P182" i="3" s="1"/>
  <c r="CW181" i="1"/>
  <c r="P181" i="3" s="1"/>
  <c r="CW173" i="1"/>
  <c r="P173" i="3" s="1"/>
  <c r="CW165" i="1"/>
  <c r="P165" i="3" s="1"/>
  <c r="CW160" i="1"/>
  <c r="P160" i="3" s="1"/>
  <c r="CW157" i="1"/>
  <c r="P157" i="3" s="1"/>
  <c r="CW149" i="1"/>
  <c r="P149" i="3" s="1"/>
  <c r="CW141" i="1"/>
  <c r="P141" i="3" s="1"/>
  <c r="CW133" i="1"/>
  <c r="P133" i="3" s="1"/>
  <c r="CW128" i="1"/>
  <c r="P128" i="3" s="1"/>
  <c r="CW126" i="1"/>
  <c r="P126" i="3" s="1"/>
  <c r="CW125" i="1"/>
  <c r="P125" i="3" s="1"/>
  <c r="CW102" i="1"/>
  <c r="P102" i="3" s="1"/>
  <c r="CW101" i="1"/>
  <c r="P101" i="3" s="1"/>
  <c r="CW96" i="1"/>
  <c r="P96" i="3" s="1"/>
  <c r="CW93" i="1"/>
  <c r="P93" i="3" s="1"/>
  <c r="CW85" i="1"/>
  <c r="P85" i="3" s="1"/>
  <c r="CW77" i="1"/>
  <c r="P77" i="3" s="1"/>
  <c r="CW69" i="1"/>
  <c r="P69" i="3" s="1"/>
  <c r="CW54" i="1"/>
  <c r="P54" i="3" s="1"/>
  <c r="CW53" i="1"/>
  <c r="P53" i="3" s="1"/>
  <c r="CW29" i="1"/>
  <c r="P29" i="3" s="1"/>
  <c r="CW21" i="1"/>
  <c r="P21" i="3" s="1"/>
  <c r="CW490" i="1"/>
  <c r="P490" i="3" s="1"/>
  <c r="CJ490" i="1"/>
  <c r="O490" i="3" s="1"/>
  <c r="BW490" i="1"/>
  <c r="N490" i="3" s="1"/>
  <c r="BJ490" i="1"/>
  <c r="M490" i="3" s="1"/>
  <c r="AJ490" i="1"/>
  <c r="K490" i="3" s="1"/>
  <c r="CW488" i="1"/>
  <c r="P488" i="3" s="1"/>
  <c r="CW487" i="1"/>
  <c r="P487" i="3" s="1"/>
  <c r="CW486" i="1"/>
  <c r="P486" i="3" s="1"/>
  <c r="CW485" i="1"/>
  <c r="P485" i="3" s="1"/>
  <c r="CW484" i="1"/>
  <c r="P484" i="3" s="1"/>
  <c r="CW483" i="1"/>
  <c r="P483" i="3" s="1"/>
  <c r="CW482" i="1"/>
  <c r="P482" i="3" s="1"/>
  <c r="CW481" i="1"/>
  <c r="P481" i="3" s="1"/>
  <c r="CW480" i="1"/>
  <c r="P480" i="3" s="1"/>
  <c r="CW479" i="1"/>
  <c r="P479" i="3" s="1"/>
  <c r="CW476" i="1"/>
  <c r="P476" i="3" s="1"/>
  <c r="CW475" i="1"/>
  <c r="P475" i="3" s="1"/>
  <c r="CW474" i="1"/>
  <c r="P474" i="3" s="1"/>
  <c r="CW473" i="1"/>
  <c r="P473" i="3" s="1"/>
  <c r="CW472" i="1"/>
  <c r="P472" i="3" s="1"/>
  <c r="CW471" i="1"/>
  <c r="P471" i="3" s="1"/>
  <c r="CW467" i="1"/>
  <c r="P467" i="3" s="1"/>
  <c r="CW466" i="1"/>
  <c r="P466" i="3" s="1"/>
  <c r="CW465" i="1"/>
  <c r="P465" i="3" s="1"/>
  <c r="CW464" i="1"/>
  <c r="P464" i="3" s="1"/>
  <c r="CW463" i="1"/>
  <c r="P463" i="3" s="1"/>
  <c r="CW462" i="1"/>
  <c r="P462" i="3" s="1"/>
  <c r="CW458" i="1"/>
  <c r="P458" i="3" s="1"/>
  <c r="CW457" i="1"/>
  <c r="P457" i="3" s="1"/>
  <c r="CW456" i="1"/>
  <c r="P456" i="3" s="1"/>
  <c r="CW455" i="1"/>
  <c r="P455" i="3" s="1"/>
  <c r="CW454" i="1"/>
  <c r="P454" i="3" s="1"/>
  <c r="CW453" i="1"/>
  <c r="P453" i="3" s="1"/>
  <c r="CW447" i="1"/>
  <c r="P447" i="3" s="1"/>
  <c r="CW443" i="1"/>
  <c r="P443" i="3" s="1"/>
  <c r="CW442" i="1"/>
  <c r="P442" i="3" s="1"/>
  <c r="CW441" i="1"/>
  <c r="P441" i="3" s="1"/>
  <c r="CW440" i="1"/>
  <c r="P440" i="3" s="1"/>
  <c r="CW439" i="1"/>
  <c r="P439" i="3" s="1"/>
  <c r="CW432" i="1"/>
  <c r="P432" i="3" s="1"/>
  <c r="CW431" i="1"/>
  <c r="P431" i="3" s="1"/>
  <c r="CW427" i="1"/>
  <c r="P427" i="3" s="1"/>
  <c r="CW426" i="1"/>
  <c r="P426" i="3" s="1"/>
  <c r="CW425" i="1"/>
  <c r="P425" i="3" s="1"/>
  <c r="CW422" i="1"/>
  <c r="P422" i="3" s="1"/>
  <c r="CW419" i="1"/>
  <c r="P419" i="3" s="1"/>
  <c r="CW418" i="1"/>
  <c r="P418" i="3" s="1"/>
  <c r="CW416" i="1"/>
  <c r="P416" i="3" s="1"/>
  <c r="CW415" i="1"/>
  <c r="P415" i="3" s="1"/>
  <c r="CW414" i="1"/>
  <c r="P414" i="3" s="1"/>
  <c r="CW408" i="1"/>
  <c r="P408" i="3" s="1"/>
  <c r="CW407" i="1"/>
  <c r="P407" i="3" s="1"/>
  <c r="CW406" i="1"/>
  <c r="P406" i="3" s="1"/>
  <c r="CW405" i="1"/>
  <c r="P405" i="3" s="1"/>
  <c r="CW395" i="1"/>
  <c r="P395" i="3" s="1"/>
  <c r="CW394" i="1"/>
  <c r="P394" i="3" s="1"/>
  <c r="CW391" i="1"/>
  <c r="P391" i="3" s="1"/>
  <c r="CW390" i="1"/>
  <c r="P390" i="3" s="1"/>
  <c r="CW389" i="1"/>
  <c r="P389" i="3" s="1"/>
  <c r="CW387" i="1"/>
  <c r="P387" i="3" s="1"/>
  <c r="CW379" i="1"/>
  <c r="P379" i="3" s="1"/>
  <c r="CW378" i="1"/>
  <c r="P378" i="3" s="1"/>
  <c r="CW377" i="1"/>
  <c r="P377" i="3" s="1"/>
  <c r="CW376" i="1"/>
  <c r="P376" i="3" s="1"/>
  <c r="CW370" i="1"/>
  <c r="P370" i="3" s="1"/>
  <c r="CW369" i="1"/>
  <c r="P369" i="3" s="1"/>
  <c r="CW363" i="1"/>
  <c r="P363" i="3" s="1"/>
  <c r="CW362" i="1"/>
  <c r="P362" i="3" s="1"/>
  <c r="CW359" i="1"/>
  <c r="P359" i="3" s="1"/>
  <c r="CW358" i="1"/>
  <c r="P358" i="3" s="1"/>
  <c r="CW355" i="1"/>
  <c r="P355" i="3" s="1"/>
  <c r="CW354" i="1"/>
  <c r="P354" i="3" s="1"/>
  <c r="CW347" i="1"/>
  <c r="P347" i="3" s="1"/>
  <c r="CW344" i="1"/>
  <c r="P344" i="3" s="1"/>
  <c r="CW343" i="1"/>
  <c r="P343" i="3" s="1"/>
  <c r="CW342" i="1"/>
  <c r="P342" i="3" s="1"/>
  <c r="CW339" i="1"/>
  <c r="P339" i="3" s="1"/>
  <c r="CW338" i="1"/>
  <c r="P338" i="3" s="1"/>
  <c r="CW329" i="1"/>
  <c r="P329" i="3" s="1"/>
  <c r="CW328" i="1"/>
  <c r="P328" i="3" s="1"/>
  <c r="CW327" i="1"/>
  <c r="P327" i="3" s="1"/>
  <c r="CW323" i="1"/>
  <c r="P323" i="3" s="1"/>
  <c r="CW320" i="1"/>
  <c r="P320" i="3" s="1"/>
  <c r="CW319" i="1"/>
  <c r="P319" i="3" s="1"/>
  <c r="CW312" i="1"/>
  <c r="P312" i="3" s="1"/>
  <c r="CW311" i="1"/>
  <c r="P311" i="3" s="1"/>
  <c r="CW306" i="1"/>
  <c r="P306" i="3" s="1"/>
  <c r="CW303" i="1"/>
  <c r="P303" i="3" s="1"/>
  <c r="CW302" i="1"/>
  <c r="P302" i="3" s="1"/>
  <c r="CW299" i="1"/>
  <c r="P299" i="3" s="1"/>
  <c r="CW291" i="1"/>
  <c r="P291" i="3" s="1"/>
  <c r="CW290" i="1"/>
  <c r="P290" i="3" s="1"/>
  <c r="CW289" i="1"/>
  <c r="P289" i="3" s="1"/>
  <c r="CW288" i="1"/>
  <c r="P288" i="3" s="1"/>
  <c r="CW287" i="1"/>
  <c r="P287" i="3" s="1"/>
  <c r="CW286" i="1"/>
  <c r="P286" i="3" s="1"/>
  <c r="CW275" i="1"/>
  <c r="P275" i="3" s="1"/>
  <c r="CW274" i="1"/>
  <c r="P274" i="3" s="1"/>
  <c r="CW271" i="1"/>
  <c r="P271" i="3" s="1"/>
  <c r="CW270" i="1"/>
  <c r="P270" i="3" s="1"/>
  <c r="CW265" i="1"/>
  <c r="P265" i="3" s="1"/>
  <c r="CW264" i="1"/>
  <c r="P264" i="3" s="1"/>
  <c r="CW258" i="1"/>
  <c r="P258" i="3" s="1"/>
  <c r="CW257" i="1"/>
  <c r="P257" i="3" s="1"/>
  <c r="CW251" i="1"/>
  <c r="P251" i="3" s="1"/>
  <c r="CW246" i="1"/>
  <c r="P246" i="3" s="1"/>
  <c r="CW242" i="1"/>
  <c r="P242" i="3" s="1"/>
  <c r="CW241" i="1"/>
  <c r="P241" i="3" s="1"/>
  <c r="CW230" i="1"/>
  <c r="P230" i="3" s="1"/>
  <c r="CW227" i="1"/>
  <c r="P227" i="3" s="1"/>
  <c r="CW226" i="1"/>
  <c r="P226" i="3" s="1"/>
  <c r="CW224" i="1"/>
  <c r="P224" i="3" s="1"/>
  <c r="CW219" i="1"/>
  <c r="P219" i="3" s="1"/>
  <c r="CW218" i="1"/>
  <c r="P218" i="3" s="1"/>
  <c r="CW206" i="1"/>
  <c r="P206" i="3" s="1"/>
  <c r="CW204" i="1"/>
  <c r="P204" i="3" s="1"/>
  <c r="CW203" i="1"/>
  <c r="P203" i="3" s="1"/>
  <c r="CW202" i="1"/>
  <c r="P202" i="3" s="1"/>
  <c r="CW194" i="1"/>
  <c r="P194" i="3" s="1"/>
  <c r="CW193" i="1"/>
  <c r="P193" i="3" s="1"/>
  <c r="CW185" i="1"/>
  <c r="P185" i="3" s="1"/>
  <c r="CW180" i="1"/>
  <c r="P180" i="3" s="1"/>
  <c r="CW177" i="1"/>
  <c r="P177" i="3" s="1"/>
  <c r="CW170" i="1"/>
  <c r="P170" i="3" s="1"/>
  <c r="CW169" i="1"/>
  <c r="P169" i="3" s="1"/>
  <c r="CW167" i="1"/>
  <c r="P167" i="3" s="1"/>
  <c r="CW155" i="1"/>
  <c r="P155" i="3" s="1"/>
  <c r="CW154" i="1"/>
  <c r="P154" i="3" s="1"/>
  <c r="CW153" i="1"/>
  <c r="P153" i="3" s="1"/>
  <c r="CW151" i="1"/>
  <c r="P151" i="3" s="1"/>
  <c r="CW145" i="1"/>
  <c r="P145" i="3" s="1"/>
  <c r="CW143" i="1"/>
  <c r="P143" i="3" s="1"/>
  <c r="CW130" i="1"/>
  <c r="P130" i="3" s="1"/>
  <c r="CW129" i="1"/>
  <c r="P129" i="3" s="1"/>
  <c r="CW127" i="1"/>
  <c r="P127" i="3" s="1"/>
  <c r="CW116" i="1"/>
  <c r="P116" i="3" s="1"/>
  <c r="CW115" i="1"/>
  <c r="P115" i="3" s="1"/>
  <c r="CW105" i="1"/>
  <c r="P105" i="3" s="1"/>
  <c r="CW99" i="1"/>
  <c r="P99" i="3" s="1"/>
  <c r="CW97" i="1"/>
  <c r="P97" i="3" s="1"/>
  <c r="CW92" i="1"/>
  <c r="P92" i="3" s="1"/>
  <c r="CW91" i="1"/>
  <c r="P91" i="3" s="1"/>
  <c r="CW81" i="1"/>
  <c r="P81" i="3" s="1"/>
  <c r="CW79" i="1"/>
  <c r="P79" i="3" s="1"/>
  <c r="CW76" i="1"/>
  <c r="P76" i="3" s="1"/>
  <c r="CW75" i="1"/>
  <c r="P75" i="3" s="1"/>
  <c r="CW74" i="1"/>
  <c r="P74" i="3" s="1"/>
  <c r="CW73" i="1"/>
  <c r="P73" i="3" s="1"/>
  <c r="CW57" i="1"/>
  <c r="P57" i="3" s="1"/>
  <c r="CW52" i="1"/>
  <c r="P52" i="3" s="1"/>
  <c r="CW51" i="1"/>
  <c r="P51" i="3" s="1"/>
  <c r="CW50" i="1"/>
  <c r="P50" i="3" s="1"/>
  <c r="CW35" i="1"/>
  <c r="P35" i="3" s="1"/>
  <c r="CW33" i="1"/>
  <c r="P33" i="3" s="1"/>
  <c r="CW28" i="1"/>
  <c r="P28" i="3" s="1"/>
  <c r="CW23" i="1"/>
  <c r="P23" i="3" s="1"/>
  <c r="CW9" i="1"/>
  <c r="P9" i="3" s="1"/>
  <c r="CV3" i="1"/>
  <c r="CU3" i="1"/>
  <c r="CT3" i="1"/>
  <c r="CS3" i="1"/>
  <c r="CR3" i="1"/>
  <c r="CP3" i="1"/>
  <c r="CO3" i="1"/>
  <c r="CJ488" i="1"/>
  <c r="O488" i="3" s="1"/>
  <c r="CJ487" i="1"/>
  <c r="O487" i="3" s="1"/>
  <c r="CJ486" i="1"/>
  <c r="O486" i="3" s="1"/>
  <c r="CJ485" i="1"/>
  <c r="O485" i="3" s="1"/>
  <c r="CJ484" i="1"/>
  <c r="O484" i="3" s="1"/>
  <c r="CJ483" i="1"/>
  <c r="O483" i="3" s="1"/>
  <c r="CJ482" i="1"/>
  <c r="O482" i="3" s="1"/>
  <c r="CJ481" i="1"/>
  <c r="O481" i="3" s="1"/>
  <c r="CJ480" i="1"/>
  <c r="O480" i="3" s="1"/>
  <c r="CJ479" i="1"/>
  <c r="O479" i="3" s="1"/>
  <c r="CJ478" i="1"/>
  <c r="O478" i="3" s="1"/>
  <c r="CJ477" i="1"/>
  <c r="O477" i="3" s="1"/>
  <c r="CJ476" i="1"/>
  <c r="O476" i="3" s="1"/>
  <c r="CJ475" i="1"/>
  <c r="O475" i="3" s="1"/>
  <c r="CJ474" i="1"/>
  <c r="O474" i="3" s="1"/>
  <c r="CJ473" i="1"/>
  <c r="O473" i="3" s="1"/>
  <c r="CJ472" i="1"/>
  <c r="O472" i="3" s="1"/>
  <c r="CJ471" i="1"/>
  <c r="O471" i="3" s="1"/>
  <c r="CJ470" i="1"/>
  <c r="O470" i="3" s="1"/>
  <c r="CJ469" i="1"/>
  <c r="O469" i="3" s="1"/>
  <c r="CJ468" i="1"/>
  <c r="O468" i="3" s="1"/>
  <c r="CJ467" i="1"/>
  <c r="O467" i="3" s="1"/>
  <c r="CJ466" i="1"/>
  <c r="O466" i="3" s="1"/>
  <c r="CJ465" i="1"/>
  <c r="O465" i="3" s="1"/>
  <c r="CJ464" i="1"/>
  <c r="O464" i="3" s="1"/>
  <c r="CJ463" i="1"/>
  <c r="O463" i="3" s="1"/>
  <c r="CJ462" i="1"/>
  <c r="O462" i="3" s="1"/>
  <c r="CJ461" i="1"/>
  <c r="O461" i="3" s="1"/>
  <c r="CJ460" i="1"/>
  <c r="O460" i="3" s="1"/>
  <c r="CJ459" i="1"/>
  <c r="O459" i="3" s="1"/>
  <c r="CJ458" i="1"/>
  <c r="O458" i="3" s="1"/>
  <c r="CJ457" i="1"/>
  <c r="O457" i="3" s="1"/>
  <c r="CJ456" i="1"/>
  <c r="O456" i="3" s="1"/>
  <c r="CJ455" i="1"/>
  <c r="O455" i="3" s="1"/>
  <c r="CJ454" i="1"/>
  <c r="O454" i="3" s="1"/>
  <c r="CJ453" i="1"/>
  <c r="O453" i="3" s="1"/>
  <c r="CJ452" i="1"/>
  <c r="O452" i="3" s="1"/>
  <c r="CJ451" i="1"/>
  <c r="O451" i="3" s="1"/>
  <c r="CJ450" i="1"/>
  <c r="O450" i="3" s="1"/>
  <c r="CJ449" i="1"/>
  <c r="O449" i="3" s="1"/>
  <c r="CJ448" i="1"/>
  <c r="O448" i="3" s="1"/>
  <c r="CJ447" i="1"/>
  <c r="O447" i="3" s="1"/>
  <c r="CJ446" i="1"/>
  <c r="O446" i="3" s="1"/>
  <c r="CJ445" i="1"/>
  <c r="O445" i="3" s="1"/>
  <c r="CJ444" i="1"/>
  <c r="O444" i="3" s="1"/>
  <c r="CJ443" i="1"/>
  <c r="O443" i="3" s="1"/>
  <c r="CJ442" i="1"/>
  <c r="O442" i="3" s="1"/>
  <c r="CJ441" i="1"/>
  <c r="O441" i="3" s="1"/>
  <c r="CJ440" i="1"/>
  <c r="O440" i="3" s="1"/>
  <c r="CJ439" i="1"/>
  <c r="O439" i="3" s="1"/>
  <c r="CJ438" i="1"/>
  <c r="O438" i="3" s="1"/>
  <c r="CJ437" i="1"/>
  <c r="O437" i="3" s="1"/>
  <c r="CJ436" i="1"/>
  <c r="O436" i="3" s="1"/>
  <c r="CJ435" i="1"/>
  <c r="O435" i="3" s="1"/>
  <c r="CJ434" i="1"/>
  <c r="O434" i="3" s="1"/>
  <c r="CJ433" i="1"/>
  <c r="O433" i="3" s="1"/>
  <c r="CJ432" i="1"/>
  <c r="O432" i="3" s="1"/>
  <c r="CJ431" i="1"/>
  <c r="O431" i="3" s="1"/>
  <c r="CJ430" i="1"/>
  <c r="O430" i="3" s="1"/>
  <c r="CJ429" i="1"/>
  <c r="O429" i="3" s="1"/>
  <c r="CJ428" i="1"/>
  <c r="O428" i="3" s="1"/>
  <c r="CJ427" i="1"/>
  <c r="O427" i="3" s="1"/>
  <c r="CJ426" i="1"/>
  <c r="O426" i="3" s="1"/>
  <c r="CJ425" i="1"/>
  <c r="O425" i="3" s="1"/>
  <c r="CJ424" i="1"/>
  <c r="O424" i="3" s="1"/>
  <c r="CJ423" i="1"/>
  <c r="O423" i="3" s="1"/>
  <c r="CJ422" i="1"/>
  <c r="O422" i="3" s="1"/>
  <c r="CJ421" i="1"/>
  <c r="O421" i="3" s="1"/>
  <c r="CJ420" i="1"/>
  <c r="O420" i="3" s="1"/>
  <c r="CJ419" i="1"/>
  <c r="O419" i="3" s="1"/>
  <c r="CJ418" i="1"/>
  <c r="O418" i="3" s="1"/>
  <c r="CJ417" i="1"/>
  <c r="O417" i="3" s="1"/>
  <c r="CJ416" i="1"/>
  <c r="O416" i="3" s="1"/>
  <c r="CJ415" i="1"/>
  <c r="O415" i="3" s="1"/>
  <c r="CJ414" i="1"/>
  <c r="O414" i="3" s="1"/>
  <c r="CJ413" i="1"/>
  <c r="O413" i="3" s="1"/>
  <c r="CJ412" i="1"/>
  <c r="O412" i="3" s="1"/>
  <c r="CJ411" i="1"/>
  <c r="O411" i="3" s="1"/>
  <c r="CJ410" i="1"/>
  <c r="O410" i="3" s="1"/>
  <c r="CJ409" i="1"/>
  <c r="O409" i="3" s="1"/>
  <c r="CJ408" i="1"/>
  <c r="O408" i="3" s="1"/>
  <c r="CJ407" i="1"/>
  <c r="O407" i="3" s="1"/>
  <c r="CJ406" i="1"/>
  <c r="O406" i="3" s="1"/>
  <c r="CJ405" i="1"/>
  <c r="O405" i="3" s="1"/>
  <c r="CJ404" i="1"/>
  <c r="O404" i="3" s="1"/>
  <c r="CJ403" i="1"/>
  <c r="O403" i="3" s="1"/>
  <c r="CJ402" i="1"/>
  <c r="O402" i="3" s="1"/>
  <c r="CJ401" i="1"/>
  <c r="O401" i="3" s="1"/>
  <c r="CJ400" i="1"/>
  <c r="O400" i="3" s="1"/>
  <c r="CJ399" i="1"/>
  <c r="O399" i="3" s="1"/>
  <c r="CJ398" i="1"/>
  <c r="O398" i="3" s="1"/>
  <c r="CJ397" i="1"/>
  <c r="O397" i="3" s="1"/>
  <c r="CJ396" i="1"/>
  <c r="O396" i="3" s="1"/>
  <c r="CJ395" i="1"/>
  <c r="O395" i="3" s="1"/>
  <c r="CJ394" i="1"/>
  <c r="O394" i="3" s="1"/>
  <c r="CJ393" i="1"/>
  <c r="O393" i="3" s="1"/>
  <c r="CJ392" i="1"/>
  <c r="O392" i="3" s="1"/>
  <c r="CJ391" i="1"/>
  <c r="O391" i="3" s="1"/>
  <c r="CJ390" i="1"/>
  <c r="O390" i="3" s="1"/>
  <c r="CJ389" i="1"/>
  <c r="O389" i="3" s="1"/>
  <c r="CJ388" i="1"/>
  <c r="O388" i="3" s="1"/>
  <c r="CJ387" i="1"/>
  <c r="O387" i="3" s="1"/>
  <c r="CJ386" i="1"/>
  <c r="O386" i="3" s="1"/>
  <c r="CJ385" i="1"/>
  <c r="O385" i="3" s="1"/>
  <c r="CJ384" i="1"/>
  <c r="O384" i="3" s="1"/>
  <c r="CJ383" i="1"/>
  <c r="O383" i="3" s="1"/>
  <c r="CJ382" i="1"/>
  <c r="O382" i="3" s="1"/>
  <c r="CJ381" i="1"/>
  <c r="O381" i="3" s="1"/>
  <c r="CJ380" i="1"/>
  <c r="O380" i="3" s="1"/>
  <c r="CJ379" i="1"/>
  <c r="O379" i="3" s="1"/>
  <c r="CJ378" i="1"/>
  <c r="O378" i="3" s="1"/>
  <c r="CJ377" i="1"/>
  <c r="O377" i="3" s="1"/>
  <c r="CJ376" i="1"/>
  <c r="O376" i="3" s="1"/>
  <c r="CJ375" i="1"/>
  <c r="O375" i="3" s="1"/>
  <c r="CJ374" i="1"/>
  <c r="O374" i="3" s="1"/>
  <c r="CJ373" i="1"/>
  <c r="O373" i="3" s="1"/>
  <c r="CJ372" i="1"/>
  <c r="O372" i="3" s="1"/>
  <c r="CJ371" i="1"/>
  <c r="O371" i="3" s="1"/>
  <c r="CJ370" i="1"/>
  <c r="O370" i="3" s="1"/>
  <c r="CJ369" i="1"/>
  <c r="O369" i="3" s="1"/>
  <c r="CJ368" i="1"/>
  <c r="O368" i="3" s="1"/>
  <c r="CJ367" i="1"/>
  <c r="O367" i="3" s="1"/>
  <c r="CJ366" i="1"/>
  <c r="O366" i="3" s="1"/>
  <c r="CJ365" i="1"/>
  <c r="O365" i="3" s="1"/>
  <c r="CJ364" i="1"/>
  <c r="O364" i="3" s="1"/>
  <c r="CJ363" i="1"/>
  <c r="O363" i="3" s="1"/>
  <c r="CJ362" i="1"/>
  <c r="O362" i="3" s="1"/>
  <c r="CJ361" i="1"/>
  <c r="O361" i="3" s="1"/>
  <c r="CJ360" i="1"/>
  <c r="O360" i="3" s="1"/>
  <c r="CJ359" i="1"/>
  <c r="O359" i="3" s="1"/>
  <c r="CJ358" i="1"/>
  <c r="O358" i="3" s="1"/>
  <c r="CJ357" i="1"/>
  <c r="O357" i="3" s="1"/>
  <c r="CJ356" i="1"/>
  <c r="O356" i="3" s="1"/>
  <c r="CJ355" i="1"/>
  <c r="O355" i="3" s="1"/>
  <c r="CJ354" i="1"/>
  <c r="O354" i="3" s="1"/>
  <c r="CJ353" i="1"/>
  <c r="O353" i="3" s="1"/>
  <c r="CJ352" i="1"/>
  <c r="O352" i="3" s="1"/>
  <c r="CJ351" i="1"/>
  <c r="O351" i="3" s="1"/>
  <c r="CJ350" i="1"/>
  <c r="O350" i="3" s="1"/>
  <c r="CJ349" i="1"/>
  <c r="O349" i="3" s="1"/>
  <c r="CJ348" i="1"/>
  <c r="O348" i="3" s="1"/>
  <c r="CJ347" i="1"/>
  <c r="O347" i="3" s="1"/>
  <c r="CJ346" i="1"/>
  <c r="O346" i="3" s="1"/>
  <c r="CJ345" i="1"/>
  <c r="O345" i="3" s="1"/>
  <c r="CJ344" i="1"/>
  <c r="O344" i="3" s="1"/>
  <c r="CJ343" i="1"/>
  <c r="O343" i="3" s="1"/>
  <c r="CJ342" i="1"/>
  <c r="O342" i="3" s="1"/>
  <c r="CJ341" i="1"/>
  <c r="O341" i="3" s="1"/>
  <c r="CJ340" i="1"/>
  <c r="O340" i="3" s="1"/>
  <c r="CJ339" i="1"/>
  <c r="O339" i="3" s="1"/>
  <c r="CJ338" i="1"/>
  <c r="O338" i="3" s="1"/>
  <c r="CJ337" i="1"/>
  <c r="O337" i="3" s="1"/>
  <c r="CJ336" i="1"/>
  <c r="O336" i="3" s="1"/>
  <c r="CJ335" i="1"/>
  <c r="O335" i="3" s="1"/>
  <c r="CJ334" i="1"/>
  <c r="O334" i="3" s="1"/>
  <c r="CJ333" i="1"/>
  <c r="O333" i="3" s="1"/>
  <c r="CJ332" i="1"/>
  <c r="O332" i="3" s="1"/>
  <c r="CJ331" i="1"/>
  <c r="O331" i="3" s="1"/>
  <c r="CJ330" i="1"/>
  <c r="O330" i="3" s="1"/>
  <c r="CJ329" i="1"/>
  <c r="O329" i="3" s="1"/>
  <c r="CJ328" i="1"/>
  <c r="O328" i="3" s="1"/>
  <c r="CJ327" i="1"/>
  <c r="O327" i="3" s="1"/>
  <c r="CJ326" i="1"/>
  <c r="O326" i="3" s="1"/>
  <c r="CJ325" i="1"/>
  <c r="O325" i="3" s="1"/>
  <c r="CJ324" i="1"/>
  <c r="O324" i="3" s="1"/>
  <c r="CJ323" i="1"/>
  <c r="O323" i="3" s="1"/>
  <c r="CJ322" i="1"/>
  <c r="O322" i="3" s="1"/>
  <c r="CJ321" i="1"/>
  <c r="O321" i="3" s="1"/>
  <c r="CJ320" i="1"/>
  <c r="O320" i="3" s="1"/>
  <c r="CJ319" i="1"/>
  <c r="O319" i="3" s="1"/>
  <c r="CJ318" i="1"/>
  <c r="O318" i="3" s="1"/>
  <c r="CJ317" i="1"/>
  <c r="O317" i="3" s="1"/>
  <c r="CJ316" i="1"/>
  <c r="O316" i="3" s="1"/>
  <c r="CJ315" i="1"/>
  <c r="O315" i="3" s="1"/>
  <c r="CJ314" i="1"/>
  <c r="O314" i="3" s="1"/>
  <c r="CJ313" i="1"/>
  <c r="O313" i="3" s="1"/>
  <c r="CJ312" i="1"/>
  <c r="O312" i="3" s="1"/>
  <c r="CJ311" i="1"/>
  <c r="O311" i="3" s="1"/>
  <c r="CJ310" i="1"/>
  <c r="O310" i="3" s="1"/>
  <c r="CJ309" i="1"/>
  <c r="O309" i="3" s="1"/>
  <c r="CJ308" i="1"/>
  <c r="O308" i="3" s="1"/>
  <c r="CJ307" i="1"/>
  <c r="O307" i="3" s="1"/>
  <c r="CJ306" i="1"/>
  <c r="O306" i="3" s="1"/>
  <c r="CJ305" i="1"/>
  <c r="O305" i="3" s="1"/>
  <c r="CJ304" i="1"/>
  <c r="O304" i="3" s="1"/>
  <c r="CJ303" i="1"/>
  <c r="O303" i="3" s="1"/>
  <c r="CJ302" i="1"/>
  <c r="O302" i="3" s="1"/>
  <c r="CJ301" i="1"/>
  <c r="O301" i="3" s="1"/>
  <c r="CJ300" i="1"/>
  <c r="O300" i="3" s="1"/>
  <c r="CJ299" i="1"/>
  <c r="O299" i="3" s="1"/>
  <c r="CJ298" i="1"/>
  <c r="O298" i="3" s="1"/>
  <c r="CJ297" i="1"/>
  <c r="O297" i="3" s="1"/>
  <c r="CJ296" i="1"/>
  <c r="O296" i="3" s="1"/>
  <c r="CJ295" i="1"/>
  <c r="O295" i="3" s="1"/>
  <c r="CJ294" i="1"/>
  <c r="O294" i="3" s="1"/>
  <c r="CJ293" i="1"/>
  <c r="O293" i="3" s="1"/>
  <c r="CJ292" i="1"/>
  <c r="O292" i="3" s="1"/>
  <c r="CJ291" i="1"/>
  <c r="O291" i="3" s="1"/>
  <c r="CJ290" i="1"/>
  <c r="O290" i="3" s="1"/>
  <c r="CJ289" i="1"/>
  <c r="O289" i="3" s="1"/>
  <c r="CJ288" i="1"/>
  <c r="O288" i="3" s="1"/>
  <c r="CJ287" i="1"/>
  <c r="O287" i="3" s="1"/>
  <c r="CJ286" i="1"/>
  <c r="O286" i="3" s="1"/>
  <c r="CJ285" i="1"/>
  <c r="O285" i="3" s="1"/>
  <c r="CJ284" i="1"/>
  <c r="O284" i="3" s="1"/>
  <c r="CJ283" i="1"/>
  <c r="O283" i="3" s="1"/>
  <c r="CJ282" i="1"/>
  <c r="O282" i="3" s="1"/>
  <c r="CJ281" i="1"/>
  <c r="O281" i="3" s="1"/>
  <c r="CJ280" i="1"/>
  <c r="O280" i="3" s="1"/>
  <c r="CJ279" i="1"/>
  <c r="O279" i="3" s="1"/>
  <c r="CJ278" i="1"/>
  <c r="O278" i="3" s="1"/>
  <c r="CJ277" i="1"/>
  <c r="O277" i="3" s="1"/>
  <c r="CJ276" i="1"/>
  <c r="O276" i="3" s="1"/>
  <c r="CJ275" i="1"/>
  <c r="O275" i="3" s="1"/>
  <c r="CJ274" i="1"/>
  <c r="O274" i="3" s="1"/>
  <c r="CJ273" i="1"/>
  <c r="O273" i="3" s="1"/>
  <c r="CJ272" i="1"/>
  <c r="O272" i="3" s="1"/>
  <c r="CJ271" i="1"/>
  <c r="O271" i="3" s="1"/>
  <c r="CJ270" i="1"/>
  <c r="O270" i="3" s="1"/>
  <c r="CJ269" i="1"/>
  <c r="O269" i="3" s="1"/>
  <c r="CJ268" i="1"/>
  <c r="O268" i="3" s="1"/>
  <c r="CJ267" i="1"/>
  <c r="O267" i="3" s="1"/>
  <c r="CJ266" i="1"/>
  <c r="O266" i="3" s="1"/>
  <c r="CJ265" i="1"/>
  <c r="O265" i="3" s="1"/>
  <c r="CJ264" i="1"/>
  <c r="O264" i="3" s="1"/>
  <c r="CJ263" i="1"/>
  <c r="O263" i="3" s="1"/>
  <c r="CJ262" i="1"/>
  <c r="O262" i="3" s="1"/>
  <c r="CJ261" i="1"/>
  <c r="O261" i="3" s="1"/>
  <c r="CJ260" i="1"/>
  <c r="O260" i="3" s="1"/>
  <c r="CJ259" i="1"/>
  <c r="O259" i="3" s="1"/>
  <c r="CJ258" i="1"/>
  <c r="O258" i="3" s="1"/>
  <c r="CJ257" i="1"/>
  <c r="O257" i="3" s="1"/>
  <c r="CJ256" i="1"/>
  <c r="O256" i="3" s="1"/>
  <c r="CJ255" i="1"/>
  <c r="O255" i="3" s="1"/>
  <c r="CJ254" i="1"/>
  <c r="O254" i="3" s="1"/>
  <c r="CJ253" i="1"/>
  <c r="O253" i="3" s="1"/>
  <c r="CJ252" i="1"/>
  <c r="O252" i="3" s="1"/>
  <c r="CJ251" i="1"/>
  <c r="O251" i="3" s="1"/>
  <c r="CJ250" i="1"/>
  <c r="O250" i="3" s="1"/>
  <c r="CJ249" i="1"/>
  <c r="O249" i="3" s="1"/>
  <c r="CJ248" i="1"/>
  <c r="O248" i="3" s="1"/>
  <c r="CJ247" i="1"/>
  <c r="O247" i="3" s="1"/>
  <c r="CJ246" i="1"/>
  <c r="O246" i="3" s="1"/>
  <c r="CJ244" i="1"/>
  <c r="O244" i="3" s="1"/>
  <c r="CJ243" i="1"/>
  <c r="O243" i="3" s="1"/>
  <c r="CJ242" i="1"/>
  <c r="O242" i="3" s="1"/>
  <c r="CJ241" i="1"/>
  <c r="O241" i="3" s="1"/>
  <c r="CJ240" i="1"/>
  <c r="O240" i="3" s="1"/>
  <c r="CJ239" i="1"/>
  <c r="O239" i="3" s="1"/>
  <c r="CJ238" i="1"/>
  <c r="O238" i="3" s="1"/>
  <c r="CJ237" i="1"/>
  <c r="O237" i="3" s="1"/>
  <c r="CJ236" i="1"/>
  <c r="O236" i="3" s="1"/>
  <c r="CJ235" i="1"/>
  <c r="O235" i="3" s="1"/>
  <c r="CJ234" i="1"/>
  <c r="O234" i="3" s="1"/>
  <c r="CJ233" i="1"/>
  <c r="O233" i="3" s="1"/>
  <c r="CJ232" i="1"/>
  <c r="O232" i="3" s="1"/>
  <c r="CJ231" i="1"/>
  <c r="O231" i="3" s="1"/>
  <c r="CJ230" i="1"/>
  <c r="O230" i="3" s="1"/>
  <c r="CJ229" i="1"/>
  <c r="O229" i="3" s="1"/>
  <c r="CJ228" i="1"/>
  <c r="O228" i="3" s="1"/>
  <c r="CJ227" i="1"/>
  <c r="O227" i="3" s="1"/>
  <c r="CJ226" i="1"/>
  <c r="O226" i="3" s="1"/>
  <c r="CJ225" i="1"/>
  <c r="O225" i="3" s="1"/>
  <c r="CJ224" i="1"/>
  <c r="O224" i="3" s="1"/>
  <c r="CJ223" i="1"/>
  <c r="O223" i="3" s="1"/>
  <c r="CJ222" i="1"/>
  <c r="O222" i="3" s="1"/>
  <c r="CJ221" i="1"/>
  <c r="O221" i="3" s="1"/>
  <c r="CJ220" i="1"/>
  <c r="O220" i="3" s="1"/>
  <c r="CJ219" i="1"/>
  <c r="O219" i="3" s="1"/>
  <c r="CJ218" i="1"/>
  <c r="O218" i="3" s="1"/>
  <c r="CJ217" i="1"/>
  <c r="O217" i="3" s="1"/>
  <c r="CJ216" i="1"/>
  <c r="O216" i="3" s="1"/>
  <c r="CJ215" i="1"/>
  <c r="O215" i="3" s="1"/>
  <c r="CJ214" i="1"/>
  <c r="O214" i="3" s="1"/>
  <c r="CJ213" i="1"/>
  <c r="O213" i="3" s="1"/>
  <c r="CJ212" i="1"/>
  <c r="O212" i="3" s="1"/>
  <c r="CJ211" i="1"/>
  <c r="O211" i="3" s="1"/>
  <c r="CJ210" i="1"/>
  <c r="O210" i="3" s="1"/>
  <c r="CJ209" i="1"/>
  <c r="O209" i="3" s="1"/>
  <c r="CJ208" i="1"/>
  <c r="O208" i="3" s="1"/>
  <c r="CJ207" i="1"/>
  <c r="O207" i="3" s="1"/>
  <c r="CJ206" i="1"/>
  <c r="O206" i="3" s="1"/>
  <c r="CJ205" i="1"/>
  <c r="O205" i="3" s="1"/>
  <c r="CJ204" i="1"/>
  <c r="O204" i="3" s="1"/>
  <c r="CJ203" i="1"/>
  <c r="O203" i="3" s="1"/>
  <c r="CJ202" i="1"/>
  <c r="O202" i="3" s="1"/>
  <c r="CJ201" i="1"/>
  <c r="O201" i="3" s="1"/>
  <c r="CJ200" i="1"/>
  <c r="O200" i="3" s="1"/>
  <c r="CJ199" i="1"/>
  <c r="O199" i="3" s="1"/>
  <c r="CJ198" i="1"/>
  <c r="O198" i="3" s="1"/>
  <c r="CJ197" i="1"/>
  <c r="O197" i="3" s="1"/>
  <c r="CJ196" i="1"/>
  <c r="O196" i="3" s="1"/>
  <c r="CJ195" i="1"/>
  <c r="O195" i="3" s="1"/>
  <c r="CJ194" i="1"/>
  <c r="O194" i="3" s="1"/>
  <c r="CJ193" i="1"/>
  <c r="O193" i="3" s="1"/>
  <c r="CJ192" i="1"/>
  <c r="O192" i="3" s="1"/>
  <c r="CJ191" i="1"/>
  <c r="O191" i="3" s="1"/>
  <c r="CJ190" i="1"/>
  <c r="O190" i="3" s="1"/>
  <c r="CJ189" i="1"/>
  <c r="O189" i="3" s="1"/>
  <c r="CJ188" i="1"/>
  <c r="O188" i="3" s="1"/>
  <c r="CJ187" i="1"/>
  <c r="O187" i="3" s="1"/>
  <c r="CJ186" i="1"/>
  <c r="O186" i="3" s="1"/>
  <c r="CJ185" i="1"/>
  <c r="O185" i="3" s="1"/>
  <c r="CJ184" i="1"/>
  <c r="O184" i="3" s="1"/>
  <c r="CJ183" i="1"/>
  <c r="O183" i="3" s="1"/>
  <c r="CJ182" i="1"/>
  <c r="O182" i="3" s="1"/>
  <c r="CJ181" i="1"/>
  <c r="O181" i="3" s="1"/>
  <c r="CJ180" i="1"/>
  <c r="O180" i="3" s="1"/>
  <c r="CJ179" i="1"/>
  <c r="O179" i="3" s="1"/>
  <c r="CJ178" i="1"/>
  <c r="O178" i="3" s="1"/>
  <c r="CJ177" i="1"/>
  <c r="O177" i="3" s="1"/>
  <c r="CJ176" i="1"/>
  <c r="O176" i="3" s="1"/>
  <c r="CJ175" i="1"/>
  <c r="O175" i="3" s="1"/>
  <c r="CJ174" i="1"/>
  <c r="O174" i="3" s="1"/>
  <c r="CJ173" i="1"/>
  <c r="O173" i="3" s="1"/>
  <c r="CJ172" i="1"/>
  <c r="O172" i="3" s="1"/>
  <c r="CJ171" i="1"/>
  <c r="O171" i="3" s="1"/>
  <c r="CJ170" i="1"/>
  <c r="O170" i="3" s="1"/>
  <c r="CJ169" i="1"/>
  <c r="O169" i="3" s="1"/>
  <c r="CJ168" i="1"/>
  <c r="O168" i="3" s="1"/>
  <c r="CJ167" i="1"/>
  <c r="O167" i="3" s="1"/>
  <c r="CJ166" i="1"/>
  <c r="O166" i="3" s="1"/>
  <c r="CJ165" i="1"/>
  <c r="O165" i="3" s="1"/>
  <c r="CJ164" i="1"/>
  <c r="O164" i="3" s="1"/>
  <c r="CJ163" i="1"/>
  <c r="O163" i="3" s="1"/>
  <c r="CJ162" i="1"/>
  <c r="O162" i="3" s="1"/>
  <c r="CJ161" i="1"/>
  <c r="O161" i="3" s="1"/>
  <c r="CJ160" i="1"/>
  <c r="O160" i="3" s="1"/>
  <c r="CJ159" i="1"/>
  <c r="O159" i="3" s="1"/>
  <c r="CJ158" i="1"/>
  <c r="O158" i="3" s="1"/>
  <c r="CJ157" i="1"/>
  <c r="O157" i="3" s="1"/>
  <c r="CJ156" i="1"/>
  <c r="O156" i="3" s="1"/>
  <c r="CJ155" i="1"/>
  <c r="O155" i="3" s="1"/>
  <c r="CJ154" i="1"/>
  <c r="O154" i="3" s="1"/>
  <c r="CJ153" i="1"/>
  <c r="O153" i="3" s="1"/>
  <c r="CJ152" i="1"/>
  <c r="O152" i="3" s="1"/>
  <c r="CJ151" i="1"/>
  <c r="O151" i="3" s="1"/>
  <c r="CJ150" i="1"/>
  <c r="O150" i="3" s="1"/>
  <c r="CJ149" i="1"/>
  <c r="O149" i="3" s="1"/>
  <c r="CJ148" i="1"/>
  <c r="O148" i="3" s="1"/>
  <c r="CJ147" i="1"/>
  <c r="O147" i="3" s="1"/>
  <c r="CJ146" i="1"/>
  <c r="O146" i="3" s="1"/>
  <c r="CJ145" i="1"/>
  <c r="O145" i="3" s="1"/>
  <c r="CJ144" i="1"/>
  <c r="O144" i="3" s="1"/>
  <c r="CJ143" i="1"/>
  <c r="O143" i="3" s="1"/>
  <c r="CJ142" i="1"/>
  <c r="O142" i="3" s="1"/>
  <c r="CJ141" i="1"/>
  <c r="O141" i="3" s="1"/>
  <c r="CJ140" i="1"/>
  <c r="O140" i="3" s="1"/>
  <c r="CJ139" i="1"/>
  <c r="O139" i="3" s="1"/>
  <c r="CJ138" i="1"/>
  <c r="O138" i="3" s="1"/>
  <c r="CJ137" i="1"/>
  <c r="O137" i="3" s="1"/>
  <c r="CJ136" i="1"/>
  <c r="O136" i="3" s="1"/>
  <c r="CJ135" i="1"/>
  <c r="O135" i="3" s="1"/>
  <c r="CJ134" i="1"/>
  <c r="O134" i="3" s="1"/>
  <c r="CJ133" i="1"/>
  <c r="O133" i="3" s="1"/>
  <c r="CJ132" i="1"/>
  <c r="O132" i="3" s="1"/>
  <c r="CJ131" i="1"/>
  <c r="O131" i="3" s="1"/>
  <c r="CJ130" i="1"/>
  <c r="O130" i="3" s="1"/>
  <c r="CJ129" i="1"/>
  <c r="O129" i="3" s="1"/>
  <c r="CJ128" i="1"/>
  <c r="O128" i="3" s="1"/>
  <c r="CJ127" i="1"/>
  <c r="O127" i="3" s="1"/>
  <c r="CJ126" i="1"/>
  <c r="O126" i="3" s="1"/>
  <c r="CJ125" i="1"/>
  <c r="O125" i="3" s="1"/>
  <c r="CJ124" i="1"/>
  <c r="O124" i="3" s="1"/>
  <c r="CJ123" i="1"/>
  <c r="O123" i="3" s="1"/>
  <c r="CJ122" i="1"/>
  <c r="O122" i="3" s="1"/>
  <c r="CJ121" i="1"/>
  <c r="O121" i="3" s="1"/>
  <c r="CJ120" i="1"/>
  <c r="O120" i="3" s="1"/>
  <c r="CJ119" i="1"/>
  <c r="O119" i="3" s="1"/>
  <c r="CJ118" i="1"/>
  <c r="O118" i="3" s="1"/>
  <c r="CJ117" i="1"/>
  <c r="O117" i="3" s="1"/>
  <c r="CJ116" i="1"/>
  <c r="O116" i="3" s="1"/>
  <c r="CJ115" i="1"/>
  <c r="O115" i="3" s="1"/>
  <c r="CJ114" i="1"/>
  <c r="O114" i="3" s="1"/>
  <c r="CJ113" i="1"/>
  <c r="O113" i="3" s="1"/>
  <c r="CJ112" i="1"/>
  <c r="O112" i="3" s="1"/>
  <c r="CJ111" i="1"/>
  <c r="O111" i="3" s="1"/>
  <c r="CJ110" i="1"/>
  <c r="O110" i="3" s="1"/>
  <c r="CJ109" i="1"/>
  <c r="O109" i="3" s="1"/>
  <c r="CJ108" i="1"/>
  <c r="O108" i="3" s="1"/>
  <c r="CJ107" i="1"/>
  <c r="O107" i="3" s="1"/>
  <c r="CJ106" i="1"/>
  <c r="O106" i="3" s="1"/>
  <c r="CJ105" i="1"/>
  <c r="O105" i="3" s="1"/>
  <c r="CJ104" i="1"/>
  <c r="O104" i="3" s="1"/>
  <c r="CJ103" i="1"/>
  <c r="O103" i="3" s="1"/>
  <c r="CJ102" i="1"/>
  <c r="O102" i="3" s="1"/>
  <c r="CJ101" i="1"/>
  <c r="O101" i="3" s="1"/>
  <c r="CJ100" i="1"/>
  <c r="O100" i="3" s="1"/>
  <c r="CJ99" i="1"/>
  <c r="O99" i="3" s="1"/>
  <c r="CJ98" i="1"/>
  <c r="O98" i="3" s="1"/>
  <c r="CJ97" i="1"/>
  <c r="O97" i="3" s="1"/>
  <c r="CJ96" i="1"/>
  <c r="O96" i="3" s="1"/>
  <c r="CJ95" i="1"/>
  <c r="O95" i="3" s="1"/>
  <c r="CJ94" i="1"/>
  <c r="O94" i="3" s="1"/>
  <c r="CJ93" i="1"/>
  <c r="O93" i="3" s="1"/>
  <c r="CJ92" i="1"/>
  <c r="O92" i="3" s="1"/>
  <c r="CJ91" i="1"/>
  <c r="O91" i="3" s="1"/>
  <c r="CJ90" i="1"/>
  <c r="O90" i="3" s="1"/>
  <c r="CJ89" i="1"/>
  <c r="O89" i="3" s="1"/>
  <c r="CJ88" i="1"/>
  <c r="O88" i="3" s="1"/>
  <c r="CJ87" i="1"/>
  <c r="O87" i="3" s="1"/>
  <c r="CJ86" i="1"/>
  <c r="O86" i="3" s="1"/>
  <c r="CJ85" i="1"/>
  <c r="O85" i="3" s="1"/>
  <c r="CJ84" i="1"/>
  <c r="O84" i="3" s="1"/>
  <c r="CJ83" i="1"/>
  <c r="O83" i="3" s="1"/>
  <c r="CJ82" i="1"/>
  <c r="O82" i="3" s="1"/>
  <c r="CJ81" i="1"/>
  <c r="O81" i="3" s="1"/>
  <c r="CJ80" i="1"/>
  <c r="O80" i="3" s="1"/>
  <c r="CJ79" i="1"/>
  <c r="O79" i="3" s="1"/>
  <c r="CJ78" i="1"/>
  <c r="O78" i="3" s="1"/>
  <c r="CJ77" i="1"/>
  <c r="O77" i="3" s="1"/>
  <c r="CJ76" i="1"/>
  <c r="O76" i="3" s="1"/>
  <c r="CJ75" i="1"/>
  <c r="O75" i="3" s="1"/>
  <c r="CJ74" i="1"/>
  <c r="O74" i="3" s="1"/>
  <c r="CJ73" i="1"/>
  <c r="O73" i="3" s="1"/>
  <c r="CJ72" i="1"/>
  <c r="O72" i="3" s="1"/>
  <c r="CJ71" i="1"/>
  <c r="O71" i="3" s="1"/>
  <c r="CJ70" i="1"/>
  <c r="O70" i="3" s="1"/>
  <c r="CJ69" i="1"/>
  <c r="O69" i="3" s="1"/>
  <c r="CJ68" i="1"/>
  <c r="O68" i="3" s="1"/>
  <c r="CJ67" i="1"/>
  <c r="O67" i="3" s="1"/>
  <c r="CJ66" i="1"/>
  <c r="O66" i="3" s="1"/>
  <c r="CJ65" i="1"/>
  <c r="O65" i="3" s="1"/>
  <c r="CJ64" i="1"/>
  <c r="O64" i="3" s="1"/>
  <c r="CJ63" i="1"/>
  <c r="O63" i="3" s="1"/>
  <c r="CJ62" i="1"/>
  <c r="O62" i="3" s="1"/>
  <c r="CJ61" i="1"/>
  <c r="O61" i="3" s="1"/>
  <c r="CJ60" i="1"/>
  <c r="O60" i="3" s="1"/>
  <c r="CJ59" i="1"/>
  <c r="O59" i="3" s="1"/>
  <c r="CJ58" i="1"/>
  <c r="O58" i="3" s="1"/>
  <c r="CJ57" i="1"/>
  <c r="O57" i="3" s="1"/>
  <c r="CJ56" i="1"/>
  <c r="O56" i="3" s="1"/>
  <c r="CJ55" i="1"/>
  <c r="O55" i="3" s="1"/>
  <c r="CJ54" i="1"/>
  <c r="O54" i="3" s="1"/>
  <c r="CJ53" i="1"/>
  <c r="O53" i="3" s="1"/>
  <c r="CJ52" i="1"/>
  <c r="O52" i="3" s="1"/>
  <c r="CJ51" i="1"/>
  <c r="O51" i="3" s="1"/>
  <c r="CJ50" i="1"/>
  <c r="O50" i="3" s="1"/>
  <c r="CJ49" i="1"/>
  <c r="O49" i="3" s="1"/>
  <c r="CJ48" i="1"/>
  <c r="O48" i="3" s="1"/>
  <c r="CJ47" i="1"/>
  <c r="O47" i="3" s="1"/>
  <c r="CJ46" i="1"/>
  <c r="O46" i="3" s="1"/>
  <c r="CJ45" i="1"/>
  <c r="O45" i="3" s="1"/>
  <c r="CJ44" i="1"/>
  <c r="O44" i="3" s="1"/>
  <c r="CJ43" i="1"/>
  <c r="O43" i="3" s="1"/>
  <c r="CJ42" i="1"/>
  <c r="O42" i="3" s="1"/>
  <c r="CJ41" i="1"/>
  <c r="O41" i="3" s="1"/>
  <c r="CJ40" i="1"/>
  <c r="O40" i="3" s="1"/>
  <c r="CJ39" i="1"/>
  <c r="O39" i="3" s="1"/>
  <c r="CJ38" i="1"/>
  <c r="O38" i="3" s="1"/>
  <c r="CJ37" i="1"/>
  <c r="O37" i="3" s="1"/>
  <c r="CJ36" i="1"/>
  <c r="O36" i="3" s="1"/>
  <c r="CJ35" i="1"/>
  <c r="O35" i="3" s="1"/>
  <c r="CJ34" i="1"/>
  <c r="O34" i="3" s="1"/>
  <c r="CJ33" i="1"/>
  <c r="O33" i="3" s="1"/>
  <c r="CJ32" i="1"/>
  <c r="O32" i="3" s="1"/>
  <c r="CJ31" i="1"/>
  <c r="O31" i="3" s="1"/>
  <c r="CJ30" i="1"/>
  <c r="O30" i="3" s="1"/>
  <c r="CJ29" i="1"/>
  <c r="O29" i="3" s="1"/>
  <c r="CJ28" i="1"/>
  <c r="O28" i="3" s="1"/>
  <c r="CJ27" i="1"/>
  <c r="O27" i="3" s="1"/>
  <c r="CJ26" i="1"/>
  <c r="O26" i="3" s="1"/>
  <c r="CJ25" i="1"/>
  <c r="O25" i="3" s="1"/>
  <c r="CJ24" i="1"/>
  <c r="O24" i="3" s="1"/>
  <c r="CJ23" i="1"/>
  <c r="O23" i="3" s="1"/>
  <c r="CJ22" i="1"/>
  <c r="O22" i="3" s="1"/>
  <c r="CJ21" i="1"/>
  <c r="O21" i="3" s="1"/>
  <c r="CJ20" i="1"/>
  <c r="O20" i="3" s="1"/>
  <c r="CJ19" i="1"/>
  <c r="O19" i="3" s="1"/>
  <c r="CJ18" i="1"/>
  <c r="O18" i="3" s="1"/>
  <c r="CJ17" i="1"/>
  <c r="O17" i="3" s="1"/>
  <c r="CJ16" i="1"/>
  <c r="O16" i="3" s="1"/>
  <c r="CJ15" i="1"/>
  <c r="O15" i="3" s="1"/>
  <c r="CJ14" i="1"/>
  <c r="O14" i="3" s="1"/>
  <c r="CJ13" i="1"/>
  <c r="O13" i="3" s="1"/>
  <c r="CJ12" i="1"/>
  <c r="O12" i="3" s="1"/>
  <c r="CJ11" i="1"/>
  <c r="O11" i="3" s="1"/>
  <c r="CJ10" i="1"/>
  <c r="O10" i="3" s="1"/>
  <c r="CJ9" i="1"/>
  <c r="O9" i="3" s="1"/>
  <c r="CJ8" i="1"/>
  <c r="O8" i="3" s="1"/>
  <c r="CJ7" i="1"/>
  <c r="O7" i="3" s="1"/>
  <c r="CI3" i="1"/>
  <c r="CH3" i="1"/>
  <c r="CG3" i="1"/>
  <c r="CF3" i="1"/>
  <c r="CE3" i="1"/>
  <c r="CD3" i="1"/>
  <c r="CC3" i="1"/>
  <c r="CB3" i="1"/>
  <c r="CA3" i="1"/>
  <c r="BZ3" i="1"/>
  <c r="BY3" i="1"/>
  <c r="BX3" i="1"/>
  <c r="BW488" i="1"/>
  <c r="N488" i="3" s="1"/>
  <c r="BW487" i="1"/>
  <c r="N487" i="3" s="1"/>
  <c r="BW486" i="1"/>
  <c r="N486" i="3" s="1"/>
  <c r="BW485" i="1"/>
  <c r="N485" i="3" s="1"/>
  <c r="BW484" i="1"/>
  <c r="N484" i="3" s="1"/>
  <c r="BW483" i="1"/>
  <c r="N483" i="3" s="1"/>
  <c r="BW482" i="1"/>
  <c r="N482" i="3" s="1"/>
  <c r="BW481" i="1"/>
  <c r="N481" i="3" s="1"/>
  <c r="BW480" i="1"/>
  <c r="N480" i="3" s="1"/>
  <c r="BW479" i="1"/>
  <c r="N479" i="3" s="1"/>
  <c r="BW478" i="1"/>
  <c r="N478" i="3" s="1"/>
  <c r="BW477" i="1"/>
  <c r="N477" i="3" s="1"/>
  <c r="BW476" i="1"/>
  <c r="N476" i="3" s="1"/>
  <c r="BW475" i="1"/>
  <c r="N475" i="3" s="1"/>
  <c r="BW474" i="1"/>
  <c r="N474" i="3" s="1"/>
  <c r="BW473" i="1"/>
  <c r="N473" i="3" s="1"/>
  <c r="BW472" i="1"/>
  <c r="N472" i="3" s="1"/>
  <c r="BW471" i="1"/>
  <c r="N471" i="3" s="1"/>
  <c r="BW470" i="1"/>
  <c r="N470" i="3" s="1"/>
  <c r="BW469" i="1"/>
  <c r="N469" i="3" s="1"/>
  <c r="BW468" i="1"/>
  <c r="N468" i="3" s="1"/>
  <c r="BW467" i="1"/>
  <c r="N467" i="3" s="1"/>
  <c r="BW466" i="1"/>
  <c r="N466" i="3" s="1"/>
  <c r="BW465" i="1"/>
  <c r="N465" i="3" s="1"/>
  <c r="BW464" i="1"/>
  <c r="N464" i="3" s="1"/>
  <c r="BW463" i="1"/>
  <c r="N463" i="3" s="1"/>
  <c r="BW462" i="1"/>
  <c r="N462" i="3" s="1"/>
  <c r="BW461" i="1"/>
  <c r="N461" i="3" s="1"/>
  <c r="BW460" i="1"/>
  <c r="N460" i="3" s="1"/>
  <c r="BW459" i="1"/>
  <c r="N459" i="3" s="1"/>
  <c r="BW458" i="1"/>
  <c r="N458" i="3" s="1"/>
  <c r="BW457" i="1"/>
  <c r="N457" i="3" s="1"/>
  <c r="BW456" i="1"/>
  <c r="N456" i="3" s="1"/>
  <c r="BW455" i="1"/>
  <c r="N455" i="3" s="1"/>
  <c r="BW454" i="1"/>
  <c r="N454" i="3" s="1"/>
  <c r="BW453" i="1"/>
  <c r="N453" i="3" s="1"/>
  <c r="BW452" i="1"/>
  <c r="N452" i="3" s="1"/>
  <c r="BW451" i="1"/>
  <c r="N451" i="3" s="1"/>
  <c r="BW450" i="1"/>
  <c r="N450" i="3" s="1"/>
  <c r="BW449" i="1"/>
  <c r="N449" i="3" s="1"/>
  <c r="BW448" i="1"/>
  <c r="N448" i="3" s="1"/>
  <c r="BW447" i="1"/>
  <c r="N447" i="3" s="1"/>
  <c r="BW446" i="1"/>
  <c r="N446" i="3" s="1"/>
  <c r="BW445" i="1"/>
  <c r="N445" i="3" s="1"/>
  <c r="BW444" i="1"/>
  <c r="N444" i="3" s="1"/>
  <c r="BW443" i="1"/>
  <c r="N443" i="3" s="1"/>
  <c r="BW442" i="1"/>
  <c r="N442" i="3" s="1"/>
  <c r="BW441" i="1"/>
  <c r="N441" i="3" s="1"/>
  <c r="BW440" i="1"/>
  <c r="N440" i="3" s="1"/>
  <c r="BW439" i="1"/>
  <c r="N439" i="3" s="1"/>
  <c r="BW438" i="1"/>
  <c r="N438" i="3" s="1"/>
  <c r="BW437" i="1"/>
  <c r="N437" i="3" s="1"/>
  <c r="BW436" i="1"/>
  <c r="N436" i="3" s="1"/>
  <c r="BW435" i="1"/>
  <c r="N435" i="3" s="1"/>
  <c r="BW434" i="1"/>
  <c r="N434" i="3" s="1"/>
  <c r="BW433" i="1"/>
  <c r="N433" i="3" s="1"/>
  <c r="BW432" i="1"/>
  <c r="N432" i="3" s="1"/>
  <c r="BW431" i="1"/>
  <c r="N431" i="3" s="1"/>
  <c r="BW430" i="1"/>
  <c r="N430" i="3" s="1"/>
  <c r="BW429" i="1"/>
  <c r="N429" i="3" s="1"/>
  <c r="BW428" i="1"/>
  <c r="N428" i="3" s="1"/>
  <c r="BW427" i="1"/>
  <c r="N427" i="3" s="1"/>
  <c r="BW426" i="1"/>
  <c r="N426" i="3" s="1"/>
  <c r="BW425" i="1"/>
  <c r="N425" i="3" s="1"/>
  <c r="BW424" i="1"/>
  <c r="N424" i="3" s="1"/>
  <c r="BW423" i="1"/>
  <c r="N423" i="3" s="1"/>
  <c r="BW422" i="1"/>
  <c r="N422" i="3" s="1"/>
  <c r="BW421" i="1"/>
  <c r="N421" i="3" s="1"/>
  <c r="BW420" i="1"/>
  <c r="N420" i="3" s="1"/>
  <c r="BW419" i="1"/>
  <c r="N419" i="3" s="1"/>
  <c r="BW418" i="1"/>
  <c r="N418" i="3" s="1"/>
  <c r="BW417" i="1"/>
  <c r="N417" i="3" s="1"/>
  <c r="BW416" i="1"/>
  <c r="N416" i="3" s="1"/>
  <c r="BW415" i="1"/>
  <c r="N415" i="3" s="1"/>
  <c r="BW414" i="1"/>
  <c r="N414" i="3" s="1"/>
  <c r="BW413" i="1"/>
  <c r="N413" i="3" s="1"/>
  <c r="BW412" i="1"/>
  <c r="N412" i="3" s="1"/>
  <c r="BW411" i="1"/>
  <c r="N411" i="3" s="1"/>
  <c r="BW410" i="1"/>
  <c r="N410" i="3" s="1"/>
  <c r="BW409" i="1"/>
  <c r="N409" i="3" s="1"/>
  <c r="BW408" i="1"/>
  <c r="N408" i="3" s="1"/>
  <c r="BW407" i="1"/>
  <c r="N407" i="3" s="1"/>
  <c r="BW406" i="1"/>
  <c r="N406" i="3" s="1"/>
  <c r="BW405" i="1"/>
  <c r="N405" i="3" s="1"/>
  <c r="BW404" i="1"/>
  <c r="N404" i="3" s="1"/>
  <c r="BW403" i="1"/>
  <c r="N403" i="3" s="1"/>
  <c r="BW402" i="1"/>
  <c r="N402" i="3" s="1"/>
  <c r="BW401" i="1"/>
  <c r="N401" i="3" s="1"/>
  <c r="BW400" i="1"/>
  <c r="N400" i="3" s="1"/>
  <c r="BW399" i="1"/>
  <c r="N399" i="3" s="1"/>
  <c r="BW398" i="1"/>
  <c r="N398" i="3" s="1"/>
  <c r="BW397" i="1"/>
  <c r="N397" i="3" s="1"/>
  <c r="BW396" i="1"/>
  <c r="N396" i="3" s="1"/>
  <c r="BW395" i="1"/>
  <c r="N395" i="3" s="1"/>
  <c r="BW394" i="1"/>
  <c r="N394" i="3" s="1"/>
  <c r="BW393" i="1"/>
  <c r="N393" i="3" s="1"/>
  <c r="BW392" i="1"/>
  <c r="N392" i="3" s="1"/>
  <c r="BW391" i="1"/>
  <c r="N391" i="3" s="1"/>
  <c r="BW390" i="1"/>
  <c r="N390" i="3" s="1"/>
  <c r="BW389" i="1"/>
  <c r="N389" i="3" s="1"/>
  <c r="BW388" i="1"/>
  <c r="N388" i="3" s="1"/>
  <c r="BW387" i="1"/>
  <c r="N387" i="3" s="1"/>
  <c r="BW386" i="1"/>
  <c r="N386" i="3" s="1"/>
  <c r="BW385" i="1"/>
  <c r="N385" i="3" s="1"/>
  <c r="BW384" i="1"/>
  <c r="N384" i="3" s="1"/>
  <c r="BW383" i="1"/>
  <c r="N383" i="3" s="1"/>
  <c r="BW382" i="1"/>
  <c r="N382" i="3" s="1"/>
  <c r="BW381" i="1"/>
  <c r="N381" i="3" s="1"/>
  <c r="BW380" i="1"/>
  <c r="N380" i="3" s="1"/>
  <c r="BW379" i="1"/>
  <c r="N379" i="3" s="1"/>
  <c r="BW378" i="1"/>
  <c r="N378" i="3" s="1"/>
  <c r="BW377" i="1"/>
  <c r="N377" i="3" s="1"/>
  <c r="BW376" i="1"/>
  <c r="N376" i="3" s="1"/>
  <c r="BW375" i="1"/>
  <c r="N375" i="3" s="1"/>
  <c r="BW374" i="1"/>
  <c r="N374" i="3" s="1"/>
  <c r="BW373" i="1"/>
  <c r="N373" i="3" s="1"/>
  <c r="BW372" i="1"/>
  <c r="N372" i="3" s="1"/>
  <c r="BW371" i="1"/>
  <c r="N371" i="3" s="1"/>
  <c r="BW370" i="1"/>
  <c r="N370" i="3" s="1"/>
  <c r="BW369" i="1"/>
  <c r="N369" i="3" s="1"/>
  <c r="BW368" i="1"/>
  <c r="N368" i="3" s="1"/>
  <c r="BW367" i="1"/>
  <c r="N367" i="3" s="1"/>
  <c r="BW366" i="1"/>
  <c r="N366" i="3" s="1"/>
  <c r="BW365" i="1"/>
  <c r="N365" i="3" s="1"/>
  <c r="BW364" i="1"/>
  <c r="N364" i="3" s="1"/>
  <c r="BW363" i="1"/>
  <c r="N363" i="3" s="1"/>
  <c r="BW362" i="1"/>
  <c r="N362" i="3" s="1"/>
  <c r="BW361" i="1"/>
  <c r="N361" i="3" s="1"/>
  <c r="BW360" i="1"/>
  <c r="N360" i="3" s="1"/>
  <c r="BW359" i="1"/>
  <c r="N359" i="3" s="1"/>
  <c r="BW358" i="1"/>
  <c r="N358" i="3" s="1"/>
  <c r="BW357" i="1"/>
  <c r="N357" i="3" s="1"/>
  <c r="BW356" i="1"/>
  <c r="N356" i="3" s="1"/>
  <c r="BW355" i="1"/>
  <c r="N355" i="3" s="1"/>
  <c r="BW354" i="1"/>
  <c r="N354" i="3" s="1"/>
  <c r="BW353" i="1"/>
  <c r="N353" i="3" s="1"/>
  <c r="BW352" i="1"/>
  <c r="N352" i="3" s="1"/>
  <c r="BW351" i="1"/>
  <c r="N351" i="3" s="1"/>
  <c r="BW350" i="1"/>
  <c r="N350" i="3" s="1"/>
  <c r="BW349" i="1"/>
  <c r="N349" i="3" s="1"/>
  <c r="BW348" i="1"/>
  <c r="N348" i="3" s="1"/>
  <c r="BW347" i="1"/>
  <c r="N347" i="3" s="1"/>
  <c r="BW346" i="1"/>
  <c r="N346" i="3" s="1"/>
  <c r="BW345" i="1"/>
  <c r="N345" i="3" s="1"/>
  <c r="BW344" i="1"/>
  <c r="N344" i="3" s="1"/>
  <c r="BW343" i="1"/>
  <c r="N343" i="3" s="1"/>
  <c r="BW342" i="1"/>
  <c r="N342" i="3" s="1"/>
  <c r="BW341" i="1"/>
  <c r="N341" i="3" s="1"/>
  <c r="BW340" i="1"/>
  <c r="N340" i="3" s="1"/>
  <c r="BW339" i="1"/>
  <c r="N339" i="3" s="1"/>
  <c r="BW338" i="1"/>
  <c r="N338" i="3" s="1"/>
  <c r="BW337" i="1"/>
  <c r="N337" i="3" s="1"/>
  <c r="BW336" i="1"/>
  <c r="N336" i="3" s="1"/>
  <c r="BW335" i="1"/>
  <c r="N335" i="3" s="1"/>
  <c r="BW334" i="1"/>
  <c r="N334" i="3" s="1"/>
  <c r="BW333" i="1"/>
  <c r="N333" i="3" s="1"/>
  <c r="BW332" i="1"/>
  <c r="N332" i="3" s="1"/>
  <c r="BW331" i="1"/>
  <c r="N331" i="3" s="1"/>
  <c r="BW330" i="1"/>
  <c r="N330" i="3" s="1"/>
  <c r="BW329" i="1"/>
  <c r="N329" i="3" s="1"/>
  <c r="BW328" i="1"/>
  <c r="N328" i="3" s="1"/>
  <c r="BW327" i="1"/>
  <c r="N327" i="3" s="1"/>
  <c r="BW326" i="1"/>
  <c r="N326" i="3" s="1"/>
  <c r="BW325" i="1"/>
  <c r="N325" i="3" s="1"/>
  <c r="BW324" i="1"/>
  <c r="N324" i="3" s="1"/>
  <c r="BW323" i="1"/>
  <c r="N323" i="3" s="1"/>
  <c r="BW322" i="1"/>
  <c r="N322" i="3" s="1"/>
  <c r="BW321" i="1"/>
  <c r="N321" i="3" s="1"/>
  <c r="BW320" i="1"/>
  <c r="N320" i="3" s="1"/>
  <c r="BW319" i="1"/>
  <c r="N319" i="3" s="1"/>
  <c r="BW318" i="1"/>
  <c r="N318" i="3" s="1"/>
  <c r="BW317" i="1"/>
  <c r="N317" i="3" s="1"/>
  <c r="BW316" i="1"/>
  <c r="N316" i="3" s="1"/>
  <c r="BW315" i="1"/>
  <c r="N315" i="3" s="1"/>
  <c r="BW314" i="1"/>
  <c r="N314" i="3" s="1"/>
  <c r="BW313" i="1"/>
  <c r="N313" i="3" s="1"/>
  <c r="BW312" i="1"/>
  <c r="N312" i="3" s="1"/>
  <c r="BW311" i="1"/>
  <c r="N311" i="3" s="1"/>
  <c r="BW310" i="1"/>
  <c r="N310" i="3" s="1"/>
  <c r="BW309" i="1"/>
  <c r="N309" i="3" s="1"/>
  <c r="BW308" i="1"/>
  <c r="N308" i="3" s="1"/>
  <c r="BW307" i="1"/>
  <c r="N307" i="3" s="1"/>
  <c r="BW306" i="1"/>
  <c r="N306" i="3" s="1"/>
  <c r="BW305" i="1"/>
  <c r="N305" i="3" s="1"/>
  <c r="BW304" i="1"/>
  <c r="N304" i="3" s="1"/>
  <c r="BW303" i="1"/>
  <c r="N303" i="3" s="1"/>
  <c r="BW302" i="1"/>
  <c r="N302" i="3" s="1"/>
  <c r="BW301" i="1"/>
  <c r="N301" i="3" s="1"/>
  <c r="BW300" i="1"/>
  <c r="N300" i="3" s="1"/>
  <c r="BW299" i="1"/>
  <c r="N299" i="3" s="1"/>
  <c r="BW298" i="1"/>
  <c r="N298" i="3" s="1"/>
  <c r="BW297" i="1"/>
  <c r="N297" i="3" s="1"/>
  <c r="BW296" i="1"/>
  <c r="N296" i="3" s="1"/>
  <c r="BW295" i="1"/>
  <c r="N295" i="3" s="1"/>
  <c r="BW294" i="1"/>
  <c r="N294" i="3" s="1"/>
  <c r="BW293" i="1"/>
  <c r="N293" i="3" s="1"/>
  <c r="BW292" i="1"/>
  <c r="N292" i="3" s="1"/>
  <c r="BW291" i="1"/>
  <c r="N291" i="3" s="1"/>
  <c r="BW290" i="1"/>
  <c r="N290" i="3" s="1"/>
  <c r="BW289" i="1"/>
  <c r="N289" i="3" s="1"/>
  <c r="BW288" i="1"/>
  <c r="N288" i="3" s="1"/>
  <c r="BW287" i="1"/>
  <c r="N287" i="3" s="1"/>
  <c r="BW286" i="1"/>
  <c r="N286" i="3" s="1"/>
  <c r="BW285" i="1"/>
  <c r="N285" i="3" s="1"/>
  <c r="BW284" i="1"/>
  <c r="N284" i="3" s="1"/>
  <c r="BW283" i="1"/>
  <c r="N283" i="3" s="1"/>
  <c r="BW282" i="1"/>
  <c r="N282" i="3" s="1"/>
  <c r="BW281" i="1"/>
  <c r="N281" i="3" s="1"/>
  <c r="BW280" i="1"/>
  <c r="N280" i="3" s="1"/>
  <c r="BW279" i="1"/>
  <c r="N279" i="3" s="1"/>
  <c r="BW278" i="1"/>
  <c r="N278" i="3" s="1"/>
  <c r="BW277" i="1"/>
  <c r="N277" i="3" s="1"/>
  <c r="BW276" i="1"/>
  <c r="N276" i="3" s="1"/>
  <c r="BW275" i="1"/>
  <c r="N275" i="3" s="1"/>
  <c r="BW274" i="1"/>
  <c r="N274" i="3" s="1"/>
  <c r="BW273" i="1"/>
  <c r="N273" i="3" s="1"/>
  <c r="BW272" i="1"/>
  <c r="N272" i="3" s="1"/>
  <c r="BW271" i="1"/>
  <c r="N271" i="3" s="1"/>
  <c r="BW270" i="1"/>
  <c r="N270" i="3" s="1"/>
  <c r="BW269" i="1"/>
  <c r="N269" i="3" s="1"/>
  <c r="BW268" i="1"/>
  <c r="N268" i="3" s="1"/>
  <c r="BW267" i="1"/>
  <c r="N267" i="3" s="1"/>
  <c r="BW266" i="1"/>
  <c r="N266" i="3" s="1"/>
  <c r="BW265" i="1"/>
  <c r="N265" i="3" s="1"/>
  <c r="BW264" i="1"/>
  <c r="N264" i="3" s="1"/>
  <c r="BW263" i="1"/>
  <c r="N263" i="3" s="1"/>
  <c r="BW262" i="1"/>
  <c r="N262" i="3" s="1"/>
  <c r="BW261" i="1"/>
  <c r="N261" i="3" s="1"/>
  <c r="BW260" i="1"/>
  <c r="N260" i="3" s="1"/>
  <c r="BW259" i="1"/>
  <c r="N259" i="3" s="1"/>
  <c r="BW258" i="1"/>
  <c r="N258" i="3" s="1"/>
  <c r="BW257" i="1"/>
  <c r="N257" i="3" s="1"/>
  <c r="BW256" i="1"/>
  <c r="N256" i="3" s="1"/>
  <c r="BW255" i="1"/>
  <c r="N255" i="3" s="1"/>
  <c r="BW254" i="1"/>
  <c r="N254" i="3" s="1"/>
  <c r="BW253" i="1"/>
  <c r="N253" i="3" s="1"/>
  <c r="BW252" i="1"/>
  <c r="N252" i="3" s="1"/>
  <c r="BW251" i="1"/>
  <c r="N251" i="3" s="1"/>
  <c r="BW250" i="1"/>
  <c r="N250" i="3" s="1"/>
  <c r="BW249" i="1"/>
  <c r="N249" i="3" s="1"/>
  <c r="BW248" i="1"/>
  <c r="N248" i="3" s="1"/>
  <c r="BW247" i="1"/>
  <c r="N247" i="3" s="1"/>
  <c r="BW246" i="1"/>
  <c r="N246" i="3" s="1"/>
  <c r="BW244" i="1"/>
  <c r="N244" i="3" s="1"/>
  <c r="BW243" i="1"/>
  <c r="N243" i="3" s="1"/>
  <c r="BW242" i="1"/>
  <c r="N242" i="3" s="1"/>
  <c r="BW241" i="1"/>
  <c r="N241" i="3" s="1"/>
  <c r="BW240" i="1"/>
  <c r="N240" i="3" s="1"/>
  <c r="BW239" i="1"/>
  <c r="N239" i="3" s="1"/>
  <c r="BW238" i="1"/>
  <c r="N238" i="3" s="1"/>
  <c r="BW237" i="1"/>
  <c r="N237" i="3" s="1"/>
  <c r="BW236" i="1"/>
  <c r="N236" i="3" s="1"/>
  <c r="BW235" i="1"/>
  <c r="N235" i="3" s="1"/>
  <c r="BW234" i="1"/>
  <c r="N234" i="3" s="1"/>
  <c r="BW233" i="1"/>
  <c r="N233" i="3" s="1"/>
  <c r="BW232" i="1"/>
  <c r="N232" i="3" s="1"/>
  <c r="BW231" i="1"/>
  <c r="N231" i="3" s="1"/>
  <c r="BW230" i="1"/>
  <c r="N230" i="3" s="1"/>
  <c r="BW229" i="1"/>
  <c r="N229" i="3" s="1"/>
  <c r="BW228" i="1"/>
  <c r="N228" i="3" s="1"/>
  <c r="BW227" i="1"/>
  <c r="N227" i="3" s="1"/>
  <c r="BW226" i="1"/>
  <c r="N226" i="3" s="1"/>
  <c r="BW225" i="1"/>
  <c r="N225" i="3" s="1"/>
  <c r="BW224" i="1"/>
  <c r="N224" i="3" s="1"/>
  <c r="BW223" i="1"/>
  <c r="N223" i="3" s="1"/>
  <c r="BW222" i="1"/>
  <c r="N222" i="3" s="1"/>
  <c r="BW221" i="1"/>
  <c r="N221" i="3" s="1"/>
  <c r="BW220" i="1"/>
  <c r="N220" i="3" s="1"/>
  <c r="BW219" i="1"/>
  <c r="N219" i="3" s="1"/>
  <c r="BW218" i="1"/>
  <c r="N218" i="3" s="1"/>
  <c r="BW217" i="1"/>
  <c r="N217" i="3" s="1"/>
  <c r="BW216" i="1"/>
  <c r="N216" i="3" s="1"/>
  <c r="BW215" i="1"/>
  <c r="N215" i="3" s="1"/>
  <c r="BW214" i="1"/>
  <c r="N214" i="3" s="1"/>
  <c r="BW213" i="1"/>
  <c r="N213" i="3" s="1"/>
  <c r="BW212" i="1"/>
  <c r="N212" i="3" s="1"/>
  <c r="BW211" i="1"/>
  <c r="N211" i="3" s="1"/>
  <c r="BW210" i="1"/>
  <c r="N210" i="3" s="1"/>
  <c r="BW209" i="1"/>
  <c r="N209" i="3" s="1"/>
  <c r="BW208" i="1"/>
  <c r="N208" i="3" s="1"/>
  <c r="BW207" i="1"/>
  <c r="N207" i="3" s="1"/>
  <c r="BW206" i="1"/>
  <c r="N206" i="3" s="1"/>
  <c r="BW205" i="1"/>
  <c r="N205" i="3" s="1"/>
  <c r="BW204" i="1"/>
  <c r="N204" i="3" s="1"/>
  <c r="BW203" i="1"/>
  <c r="N203" i="3" s="1"/>
  <c r="BW202" i="1"/>
  <c r="N202" i="3" s="1"/>
  <c r="BW201" i="1"/>
  <c r="N201" i="3" s="1"/>
  <c r="BW200" i="1"/>
  <c r="N200" i="3" s="1"/>
  <c r="BW199" i="1"/>
  <c r="N199" i="3" s="1"/>
  <c r="BW198" i="1"/>
  <c r="N198" i="3" s="1"/>
  <c r="BW197" i="1"/>
  <c r="N197" i="3" s="1"/>
  <c r="BW196" i="1"/>
  <c r="N196" i="3" s="1"/>
  <c r="BW195" i="1"/>
  <c r="N195" i="3" s="1"/>
  <c r="BW194" i="1"/>
  <c r="N194" i="3" s="1"/>
  <c r="BW193" i="1"/>
  <c r="N193" i="3" s="1"/>
  <c r="BW192" i="1"/>
  <c r="N192" i="3" s="1"/>
  <c r="BW191" i="1"/>
  <c r="N191" i="3" s="1"/>
  <c r="BW190" i="1"/>
  <c r="N190" i="3" s="1"/>
  <c r="BW189" i="1"/>
  <c r="N189" i="3" s="1"/>
  <c r="BW188" i="1"/>
  <c r="N188" i="3" s="1"/>
  <c r="BW187" i="1"/>
  <c r="N187" i="3" s="1"/>
  <c r="BW186" i="1"/>
  <c r="N186" i="3" s="1"/>
  <c r="BW185" i="1"/>
  <c r="N185" i="3" s="1"/>
  <c r="BW184" i="1"/>
  <c r="N184" i="3" s="1"/>
  <c r="BW183" i="1"/>
  <c r="N183" i="3" s="1"/>
  <c r="BW182" i="1"/>
  <c r="N182" i="3" s="1"/>
  <c r="BW181" i="1"/>
  <c r="N181" i="3" s="1"/>
  <c r="BW180" i="1"/>
  <c r="N180" i="3" s="1"/>
  <c r="BW179" i="1"/>
  <c r="N179" i="3" s="1"/>
  <c r="BW178" i="1"/>
  <c r="N178" i="3" s="1"/>
  <c r="BW177" i="1"/>
  <c r="N177" i="3" s="1"/>
  <c r="BW176" i="1"/>
  <c r="N176" i="3" s="1"/>
  <c r="BW175" i="1"/>
  <c r="N175" i="3" s="1"/>
  <c r="BW174" i="1"/>
  <c r="N174" i="3" s="1"/>
  <c r="BW173" i="1"/>
  <c r="N173" i="3" s="1"/>
  <c r="BW172" i="1"/>
  <c r="N172" i="3" s="1"/>
  <c r="BW171" i="1"/>
  <c r="N171" i="3" s="1"/>
  <c r="BW170" i="1"/>
  <c r="N170" i="3" s="1"/>
  <c r="BW169" i="1"/>
  <c r="N169" i="3" s="1"/>
  <c r="BW168" i="1"/>
  <c r="N168" i="3" s="1"/>
  <c r="BW167" i="1"/>
  <c r="N167" i="3" s="1"/>
  <c r="BW166" i="1"/>
  <c r="N166" i="3" s="1"/>
  <c r="BW165" i="1"/>
  <c r="N165" i="3" s="1"/>
  <c r="BW164" i="1"/>
  <c r="N164" i="3" s="1"/>
  <c r="BW163" i="1"/>
  <c r="N163" i="3" s="1"/>
  <c r="BW162" i="1"/>
  <c r="N162" i="3" s="1"/>
  <c r="BW161" i="1"/>
  <c r="N161" i="3" s="1"/>
  <c r="BW160" i="1"/>
  <c r="N160" i="3" s="1"/>
  <c r="BW159" i="1"/>
  <c r="N159" i="3" s="1"/>
  <c r="BW158" i="1"/>
  <c r="N158" i="3" s="1"/>
  <c r="BW157" i="1"/>
  <c r="N157" i="3" s="1"/>
  <c r="BW156" i="1"/>
  <c r="N156" i="3" s="1"/>
  <c r="BW155" i="1"/>
  <c r="N155" i="3" s="1"/>
  <c r="BW154" i="1"/>
  <c r="N154" i="3" s="1"/>
  <c r="BW153" i="1"/>
  <c r="N153" i="3" s="1"/>
  <c r="BW152" i="1"/>
  <c r="N152" i="3" s="1"/>
  <c r="BW151" i="1"/>
  <c r="N151" i="3" s="1"/>
  <c r="BW150" i="1"/>
  <c r="N150" i="3" s="1"/>
  <c r="BW149" i="1"/>
  <c r="N149" i="3" s="1"/>
  <c r="BW148" i="1"/>
  <c r="N148" i="3" s="1"/>
  <c r="BW147" i="1"/>
  <c r="N147" i="3" s="1"/>
  <c r="BW146" i="1"/>
  <c r="N146" i="3" s="1"/>
  <c r="BW145" i="1"/>
  <c r="N145" i="3" s="1"/>
  <c r="BW144" i="1"/>
  <c r="N144" i="3" s="1"/>
  <c r="BW143" i="1"/>
  <c r="N143" i="3" s="1"/>
  <c r="BW142" i="1"/>
  <c r="N142" i="3" s="1"/>
  <c r="BW141" i="1"/>
  <c r="N141" i="3" s="1"/>
  <c r="BW140" i="1"/>
  <c r="N140" i="3" s="1"/>
  <c r="BW139" i="1"/>
  <c r="N139" i="3" s="1"/>
  <c r="BW138" i="1"/>
  <c r="N138" i="3" s="1"/>
  <c r="BW137" i="1"/>
  <c r="N137" i="3" s="1"/>
  <c r="BW136" i="1"/>
  <c r="N136" i="3" s="1"/>
  <c r="BW135" i="1"/>
  <c r="N135" i="3" s="1"/>
  <c r="BW134" i="1"/>
  <c r="N134" i="3" s="1"/>
  <c r="BW133" i="1"/>
  <c r="N133" i="3" s="1"/>
  <c r="BW132" i="1"/>
  <c r="N132" i="3" s="1"/>
  <c r="BW131" i="1"/>
  <c r="N131" i="3" s="1"/>
  <c r="BW130" i="1"/>
  <c r="N130" i="3" s="1"/>
  <c r="BW129" i="1"/>
  <c r="N129" i="3" s="1"/>
  <c r="BW128" i="1"/>
  <c r="N128" i="3" s="1"/>
  <c r="BW127" i="1"/>
  <c r="N127" i="3" s="1"/>
  <c r="BW126" i="1"/>
  <c r="N126" i="3" s="1"/>
  <c r="BW125" i="1"/>
  <c r="N125" i="3" s="1"/>
  <c r="BW124" i="1"/>
  <c r="N124" i="3" s="1"/>
  <c r="BW123" i="1"/>
  <c r="N123" i="3" s="1"/>
  <c r="BW122" i="1"/>
  <c r="N122" i="3" s="1"/>
  <c r="BW121" i="1"/>
  <c r="N121" i="3" s="1"/>
  <c r="BW120" i="1"/>
  <c r="N120" i="3" s="1"/>
  <c r="BW119" i="1"/>
  <c r="N119" i="3" s="1"/>
  <c r="BW118" i="1"/>
  <c r="N118" i="3" s="1"/>
  <c r="BW117" i="1"/>
  <c r="N117" i="3" s="1"/>
  <c r="BW116" i="1"/>
  <c r="N116" i="3" s="1"/>
  <c r="BW115" i="1"/>
  <c r="N115" i="3" s="1"/>
  <c r="BW114" i="1"/>
  <c r="N114" i="3" s="1"/>
  <c r="BW113" i="1"/>
  <c r="N113" i="3" s="1"/>
  <c r="BW112" i="1"/>
  <c r="N112" i="3" s="1"/>
  <c r="BW111" i="1"/>
  <c r="N111" i="3" s="1"/>
  <c r="BW110" i="1"/>
  <c r="N110" i="3" s="1"/>
  <c r="BW109" i="1"/>
  <c r="N109" i="3" s="1"/>
  <c r="BW108" i="1"/>
  <c r="N108" i="3" s="1"/>
  <c r="BW107" i="1"/>
  <c r="N107" i="3" s="1"/>
  <c r="BW106" i="1"/>
  <c r="N106" i="3" s="1"/>
  <c r="BW105" i="1"/>
  <c r="N105" i="3" s="1"/>
  <c r="BW104" i="1"/>
  <c r="N104" i="3" s="1"/>
  <c r="BW103" i="1"/>
  <c r="N103" i="3" s="1"/>
  <c r="BW102" i="1"/>
  <c r="N102" i="3" s="1"/>
  <c r="BW101" i="1"/>
  <c r="N101" i="3" s="1"/>
  <c r="BW100" i="1"/>
  <c r="N100" i="3" s="1"/>
  <c r="BW99" i="1"/>
  <c r="N99" i="3" s="1"/>
  <c r="BW98" i="1"/>
  <c r="N98" i="3" s="1"/>
  <c r="BW97" i="1"/>
  <c r="N97" i="3" s="1"/>
  <c r="BW96" i="1"/>
  <c r="N96" i="3" s="1"/>
  <c r="BW95" i="1"/>
  <c r="N95" i="3" s="1"/>
  <c r="BW94" i="1"/>
  <c r="N94" i="3" s="1"/>
  <c r="BW93" i="1"/>
  <c r="N93" i="3" s="1"/>
  <c r="BW92" i="1"/>
  <c r="N92" i="3" s="1"/>
  <c r="BW91" i="1"/>
  <c r="N91" i="3" s="1"/>
  <c r="BW90" i="1"/>
  <c r="N90" i="3" s="1"/>
  <c r="BW89" i="1"/>
  <c r="N89" i="3" s="1"/>
  <c r="BW88" i="1"/>
  <c r="N88" i="3" s="1"/>
  <c r="BW87" i="1"/>
  <c r="N87" i="3" s="1"/>
  <c r="BW86" i="1"/>
  <c r="N86" i="3" s="1"/>
  <c r="BW85" i="1"/>
  <c r="N85" i="3" s="1"/>
  <c r="BW84" i="1"/>
  <c r="N84" i="3" s="1"/>
  <c r="BW83" i="1"/>
  <c r="N83" i="3" s="1"/>
  <c r="BW82" i="1"/>
  <c r="N82" i="3" s="1"/>
  <c r="BW81" i="1"/>
  <c r="N81" i="3" s="1"/>
  <c r="BW80" i="1"/>
  <c r="N80" i="3" s="1"/>
  <c r="BW79" i="1"/>
  <c r="N79" i="3" s="1"/>
  <c r="BW78" i="1"/>
  <c r="N78" i="3" s="1"/>
  <c r="BW77" i="1"/>
  <c r="N77" i="3" s="1"/>
  <c r="BW76" i="1"/>
  <c r="N76" i="3" s="1"/>
  <c r="BW75" i="1"/>
  <c r="N75" i="3" s="1"/>
  <c r="BW74" i="1"/>
  <c r="N74" i="3" s="1"/>
  <c r="BW73" i="1"/>
  <c r="N73" i="3" s="1"/>
  <c r="BW72" i="1"/>
  <c r="N72" i="3" s="1"/>
  <c r="BW71" i="1"/>
  <c r="N71" i="3" s="1"/>
  <c r="BW70" i="1"/>
  <c r="N70" i="3" s="1"/>
  <c r="BW69" i="1"/>
  <c r="N69" i="3" s="1"/>
  <c r="BW68" i="1"/>
  <c r="N68" i="3" s="1"/>
  <c r="BW67" i="1"/>
  <c r="N67" i="3" s="1"/>
  <c r="BW66" i="1"/>
  <c r="N66" i="3" s="1"/>
  <c r="BW65" i="1"/>
  <c r="N65" i="3" s="1"/>
  <c r="BW64" i="1"/>
  <c r="N64" i="3" s="1"/>
  <c r="BW63" i="1"/>
  <c r="N63" i="3" s="1"/>
  <c r="BW62" i="1"/>
  <c r="N62" i="3" s="1"/>
  <c r="BW61" i="1"/>
  <c r="N61" i="3" s="1"/>
  <c r="BW60" i="1"/>
  <c r="N60" i="3" s="1"/>
  <c r="BW59" i="1"/>
  <c r="N59" i="3" s="1"/>
  <c r="BW58" i="1"/>
  <c r="N58" i="3" s="1"/>
  <c r="BW57" i="1"/>
  <c r="N57" i="3" s="1"/>
  <c r="BW56" i="1"/>
  <c r="N56" i="3" s="1"/>
  <c r="BW55" i="1"/>
  <c r="N55" i="3" s="1"/>
  <c r="BW54" i="1"/>
  <c r="N54" i="3" s="1"/>
  <c r="BW53" i="1"/>
  <c r="N53" i="3" s="1"/>
  <c r="BW52" i="1"/>
  <c r="N52" i="3" s="1"/>
  <c r="BW51" i="1"/>
  <c r="N51" i="3" s="1"/>
  <c r="BW50" i="1"/>
  <c r="N50" i="3" s="1"/>
  <c r="BW49" i="1"/>
  <c r="N49" i="3" s="1"/>
  <c r="BW48" i="1"/>
  <c r="N48" i="3" s="1"/>
  <c r="BW47" i="1"/>
  <c r="N47" i="3" s="1"/>
  <c r="BW46" i="1"/>
  <c r="N46" i="3" s="1"/>
  <c r="BW45" i="1"/>
  <c r="N45" i="3" s="1"/>
  <c r="BW44" i="1"/>
  <c r="N44" i="3" s="1"/>
  <c r="BW43" i="1"/>
  <c r="N43" i="3" s="1"/>
  <c r="BW42" i="1"/>
  <c r="N42" i="3" s="1"/>
  <c r="BW41" i="1"/>
  <c r="N41" i="3" s="1"/>
  <c r="BW40" i="1"/>
  <c r="N40" i="3" s="1"/>
  <c r="BW39" i="1"/>
  <c r="N39" i="3" s="1"/>
  <c r="BW38" i="1"/>
  <c r="N38" i="3" s="1"/>
  <c r="BW37" i="1"/>
  <c r="N37" i="3" s="1"/>
  <c r="BW36" i="1"/>
  <c r="N36" i="3" s="1"/>
  <c r="BW35" i="1"/>
  <c r="N35" i="3" s="1"/>
  <c r="BW34" i="1"/>
  <c r="N34" i="3" s="1"/>
  <c r="BW33" i="1"/>
  <c r="N33" i="3" s="1"/>
  <c r="BW32" i="1"/>
  <c r="N32" i="3" s="1"/>
  <c r="BW31" i="1"/>
  <c r="N31" i="3" s="1"/>
  <c r="BW30" i="1"/>
  <c r="N30" i="3" s="1"/>
  <c r="BW29" i="1"/>
  <c r="N29" i="3" s="1"/>
  <c r="BW28" i="1"/>
  <c r="N28" i="3" s="1"/>
  <c r="BW27" i="1"/>
  <c r="N27" i="3" s="1"/>
  <c r="BW26" i="1"/>
  <c r="N26" i="3" s="1"/>
  <c r="BW25" i="1"/>
  <c r="N25" i="3" s="1"/>
  <c r="BW24" i="1"/>
  <c r="N24" i="3" s="1"/>
  <c r="BW23" i="1"/>
  <c r="N23" i="3" s="1"/>
  <c r="BW22" i="1"/>
  <c r="N22" i="3" s="1"/>
  <c r="BW21" i="1"/>
  <c r="N21" i="3" s="1"/>
  <c r="BW20" i="1"/>
  <c r="N20" i="3" s="1"/>
  <c r="BW19" i="1"/>
  <c r="N19" i="3" s="1"/>
  <c r="BW18" i="1"/>
  <c r="N18" i="3" s="1"/>
  <c r="BW17" i="1"/>
  <c r="N17" i="3" s="1"/>
  <c r="BW16" i="1"/>
  <c r="N16" i="3" s="1"/>
  <c r="BW15" i="1"/>
  <c r="N15" i="3" s="1"/>
  <c r="BW14" i="1"/>
  <c r="N14" i="3" s="1"/>
  <c r="BW13" i="1"/>
  <c r="N13" i="3" s="1"/>
  <c r="BW12" i="1"/>
  <c r="N12" i="3" s="1"/>
  <c r="BW11" i="1"/>
  <c r="N11" i="3" s="1"/>
  <c r="BW10" i="1"/>
  <c r="N10" i="3" s="1"/>
  <c r="BW9" i="1"/>
  <c r="N9" i="3" s="1"/>
  <c r="BW8" i="1"/>
  <c r="N8" i="3" s="1"/>
  <c r="BW7" i="1"/>
  <c r="N7" i="3" s="1"/>
  <c r="BV3" i="1"/>
  <c r="BU3" i="1"/>
  <c r="BT3" i="1"/>
  <c r="BS3" i="1"/>
  <c r="BR3" i="1"/>
  <c r="BQ3" i="1"/>
  <c r="BP3" i="1"/>
  <c r="BO3" i="1"/>
  <c r="BN3" i="1"/>
  <c r="BM3" i="1"/>
  <c r="BL3" i="1"/>
  <c r="BK3" i="1"/>
  <c r="BJ488" i="1"/>
  <c r="M488" i="3" s="1"/>
  <c r="BJ487" i="1"/>
  <c r="M487" i="3" s="1"/>
  <c r="BJ486" i="1"/>
  <c r="M486" i="3" s="1"/>
  <c r="BJ485" i="1"/>
  <c r="M485" i="3" s="1"/>
  <c r="BJ484" i="1"/>
  <c r="M484" i="3" s="1"/>
  <c r="BJ483" i="1"/>
  <c r="M483" i="3" s="1"/>
  <c r="BJ482" i="1"/>
  <c r="M482" i="3" s="1"/>
  <c r="BJ481" i="1"/>
  <c r="M481" i="3" s="1"/>
  <c r="BJ480" i="1"/>
  <c r="M480" i="3" s="1"/>
  <c r="BJ479" i="1"/>
  <c r="M479" i="3" s="1"/>
  <c r="BJ478" i="1"/>
  <c r="M478" i="3" s="1"/>
  <c r="BJ477" i="1"/>
  <c r="M477" i="3" s="1"/>
  <c r="BJ476" i="1"/>
  <c r="M476" i="3" s="1"/>
  <c r="BJ475" i="1"/>
  <c r="M475" i="3" s="1"/>
  <c r="BJ474" i="1"/>
  <c r="M474" i="3" s="1"/>
  <c r="BJ473" i="1"/>
  <c r="M473" i="3" s="1"/>
  <c r="BJ472" i="1"/>
  <c r="M472" i="3" s="1"/>
  <c r="BJ471" i="1"/>
  <c r="M471" i="3" s="1"/>
  <c r="BJ470" i="1"/>
  <c r="M470" i="3" s="1"/>
  <c r="BJ469" i="1"/>
  <c r="M469" i="3" s="1"/>
  <c r="BJ468" i="1"/>
  <c r="M468" i="3" s="1"/>
  <c r="BJ467" i="1"/>
  <c r="M467" i="3" s="1"/>
  <c r="BJ466" i="1"/>
  <c r="M466" i="3" s="1"/>
  <c r="BJ465" i="1"/>
  <c r="M465" i="3" s="1"/>
  <c r="BJ464" i="1"/>
  <c r="M464" i="3" s="1"/>
  <c r="BJ463" i="1"/>
  <c r="M463" i="3" s="1"/>
  <c r="BJ462" i="1"/>
  <c r="M462" i="3" s="1"/>
  <c r="BJ461" i="1"/>
  <c r="M461" i="3" s="1"/>
  <c r="BJ460" i="1"/>
  <c r="M460" i="3" s="1"/>
  <c r="BJ459" i="1"/>
  <c r="M459" i="3" s="1"/>
  <c r="BJ458" i="1"/>
  <c r="M458" i="3" s="1"/>
  <c r="BJ457" i="1"/>
  <c r="M457" i="3" s="1"/>
  <c r="BJ456" i="1"/>
  <c r="M456" i="3" s="1"/>
  <c r="BJ455" i="1"/>
  <c r="M455" i="3" s="1"/>
  <c r="BJ454" i="1"/>
  <c r="M454" i="3" s="1"/>
  <c r="BJ453" i="1"/>
  <c r="M453" i="3" s="1"/>
  <c r="BJ452" i="1"/>
  <c r="M452" i="3" s="1"/>
  <c r="BJ451" i="1"/>
  <c r="M451" i="3" s="1"/>
  <c r="BJ450" i="1"/>
  <c r="M450" i="3" s="1"/>
  <c r="BJ449" i="1"/>
  <c r="M449" i="3" s="1"/>
  <c r="BJ448" i="1"/>
  <c r="M448" i="3" s="1"/>
  <c r="BJ447" i="1"/>
  <c r="M447" i="3" s="1"/>
  <c r="BJ446" i="1"/>
  <c r="M446" i="3" s="1"/>
  <c r="BJ445" i="1"/>
  <c r="M445" i="3" s="1"/>
  <c r="BJ444" i="1"/>
  <c r="M444" i="3" s="1"/>
  <c r="BJ443" i="1"/>
  <c r="M443" i="3" s="1"/>
  <c r="BJ442" i="1"/>
  <c r="M442" i="3" s="1"/>
  <c r="BJ441" i="1"/>
  <c r="M441" i="3" s="1"/>
  <c r="BJ440" i="1"/>
  <c r="M440" i="3" s="1"/>
  <c r="BJ439" i="1"/>
  <c r="M439" i="3" s="1"/>
  <c r="BJ438" i="1"/>
  <c r="M438" i="3" s="1"/>
  <c r="BJ437" i="1"/>
  <c r="M437" i="3" s="1"/>
  <c r="BJ436" i="1"/>
  <c r="M436" i="3" s="1"/>
  <c r="BJ435" i="1"/>
  <c r="M435" i="3" s="1"/>
  <c r="BJ434" i="1"/>
  <c r="M434" i="3" s="1"/>
  <c r="BJ433" i="1"/>
  <c r="M433" i="3" s="1"/>
  <c r="BJ432" i="1"/>
  <c r="M432" i="3" s="1"/>
  <c r="BJ431" i="1"/>
  <c r="M431" i="3" s="1"/>
  <c r="BJ430" i="1"/>
  <c r="M430" i="3" s="1"/>
  <c r="BJ429" i="1"/>
  <c r="M429" i="3" s="1"/>
  <c r="BJ428" i="1"/>
  <c r="M428" i="3" s="1"/>
  <c r="BJ427" i="1"/>
  <c r="M427" i="3" s="1"/>
  <c r="BJ426" i="1"/>
  <c r="M426" i="3" s="1"/>
  <c r="BJ425" i="1"/>
  <c r="M425" i="3" s="1"/>
  <c r="BJ424" i="1"/>
  <c r="M424" i="3" s="1"/>
  <c r="BJ423" i="1"/>
  <c r="M423" i="3" s="1"/>
  <c r="BJ422" i="1"/>
  <c r="M422" i="3" s="1"/>
  <c r="BJ421" i="1"/>
  <c r="M421" i="3" s="1"/>
  <c r="BJ420" i="1"/>
  <c r="M420" i="3" s="1"/>
  <c r="BJ419" i="1"/>
  <c r="M419" i="3" s="1"/>
  <c r="BJ418" i="1"/>
  <c r="M418" i="3" s="1"/>
  <c r="BJ417" i="1"/>
  <c r="M417" i="3" s="1"/>
  <c r="BJ416" i="1"/>
  <c r="M416" i="3" s="1"/>
  <c r="BJ415" i="1"/>
  <c r="M415" i="3" s="1"/>
  <c r="BJ414" i="1"/>
  <c r="M414" i="3" s="1"/>
  <c r="BJ413" i="1"/>
  <c r="M413" i="3" s="1"/>
  <c r="BJ412" i="1"/>
  <c r="M412" i="3" s="1"/>
  <c r="BJ411" i="1"/>
  <c r="M411" i="3" s="1"/>
  <c r="BJ410" i="1"/>
  <c r="M410" i="3" s="1"/>
  <c r="BJ409" i="1"/>
  <c r="M409" i="3" s="1"/>
  <c r="BJ408" i="1"/>
  <c r="M408" i="3" s="1"/>
  <c r="BJ407" i="1"/>
  <c r="M407" i="3" s="1"/>
  <c r="BJ406" i="1"/>
  <c r="M406" i="3" s="1"/>
  <c r="BJ405" i="1"/>
  <c r="M405" i="3" s="1"/>
  <c r="BJ404" i="1"/>
  <c r="M404" i="3" s="1"/>
  <c r="BJ403" i="1"/>
  <c r="M403" i="3" s="1"/>
  <c r="BJ402" i="1"/>
  <c r="M402" i="3" s="1"/>
  <c r="BJ401" i="1"/>
  <c r="M401" i="3" s="1"/>
  <c r="BJ400" i="1"/>
  <c r="M400" i="3" s="1"/>
  <c r="BJ399" i="1"/>
  <c r="M399" i="3" s="1"/>
  <c r="BJ398" i="1"/>
  <c r="M398" i="3" s="1"/>
  <c r="BJ397" i="1"/>
  <c r="M397" i="3" s="1"/>
  <c r="BJ396" i="1"/>
  <c r="M396" i="3" s="1"/>
  <c r="BJ395" i="1"/>
  <c r="M395" i="3" s="1"/>
  <c r="BJ394" i="1"/>
  <c r="M394" i="3" s="1"/>
  <c r="BJ393" i="1"/>
  <c r="M393" i="3" s="1"/>
  <c r="BJ392" i="1"/>
  <c r="M392" i="3" s="1"/>
  <c r="BJ391" i="1"/>
  <c r="M391" i="3" s="1"/>
  <c r="BJ390" i="1"/>
  <c r="M390" i="3" s="1"/>
  <c r="BJ389" i="1"/>
  <c r="M389" i="3" s="1"/>
  <c r="BJ388" i="1"/>
  <c r="M388" i="3" s="1"/>
  <c r="BJ387" i="1"/>
  <c r="M387" i="3" s="1"/>
  <c r="BJ386" i="1"/>
  <c r="M386" i="3" s="1"/>
  <c r="BJ385" i="1"/>
  <c r="M385" i="3" s="1"/>
  <c r="BJ384" i="1"/>
  <c r="M384" i="3" s="1"/>
  <c r="BJ383" i="1"/>
  <c r="M383" i="3" s="1"/>
  <c r="BJ382" i="1"/>
  <c r="M382" i="3" s="1"/>
  <c r="BJ381" i="1"/>
  <c r="M381" i="3" s="1"/>
  <c r="BJ380" i="1"/>
  <c r="M380" i="3" s="1"/>
  <c r="BJ379" i="1"/>
  <c r="M379" i="3" s="1"/>
  <c r="BJ378" i="1"/>
  <c r="M378" i="3" s="1"/>
  <c r="BJ377" i="1"/>
  <c r="M377" i="3" s="1"/>
  <c r="BJ376" i="1"/>
  <c r="M376" i="3" s="1"/>
  <c r="BJ375" i="1"/>
  <c r="M375" i="3" s="1"/>
  <c r="BJ374" i="1"/>
  <c r="M374" i="3" s="1"/>
  <c r="BJ373" i="1"/>
  <c r="M373" i="3" s="1"/>
  <c r="BJ372" i="1"/>
  <c r="M372" i="3" s="1"/>
  <c r="BJ371" i="1"/>
  <c r="M371" i="3" s="1"/>
  <c r="BJ370" i="1"/>
  <c r="M370" i="3" s="1"/>
  <c r="BJ369" i="1"/>
  <c r="M369" i="3" s="1"/>
  <c r="BJ368" i="1"/>
  <c r="M368" i="3" s="1"/>
  <c r="BJ367" i="1"/>
  <c r="M367" i="3" s="1"/>
  <c r="BJ366" i="1"/>
  <c r="M366" i="3" s="1"/>
  <c r="BJ365" i="1"/>
  <c r="M365" i="3" s="1"/>
  <c r="BJ364" i="1"/>
  <c r="M364" i="3" s="1"/>
  <c r="BJ363" i="1"/>
  <c r="M363" i="3" s="1"/>
  <c r="BJ362" i="1"/>
  <c r="M362" i="3" s="1"/>
  <c r="BJ361" i="1"/>
  <c r="M361" i="3" s="1"/>
  <c r="BJ360" i="1"/>
  <c r="M360" i="3" s="1"/>
  <c r="BJ359" i="1"/>
  <c r="M359" i="3" s="1"/>
  <c r="BJ358" i="1"/>
  <c r="M358" i="3" s="1"/>
  <c r="BJ357" i="1"/>
  <c r="M357" i="3" s="1"/>
  <c r="BJ356" i="1"/>
  <c r="M356" i="3" s="1"/>
  <c r="BJ355" i="1"/>
  <c r="M355" i="3" s="1"/>
  <c r="BJ354" i="1"/>
  <c r="M354" i="3" s="1"/>
  <c r="BJ353" i="1"/>
  <c r="M353" i="3" s="1"/>
  <c r="BJ352" i="1"/>
  <c r="M352" i="3" s="1"/>
  <c r="BJ351" i="1"/>
  <c r="M351" i="3" s="1"/>
  <c r="BJ350" i="1"/>
  <c r="M350" i="3" s="1"/>
  <c r="BJ349" i="1"/>
  <c r="M349" i="3" s="1"/>
  <c r="BJ348" i="1"/>
  <c r="M348" i="3" s="1"/>
  <c r="BJ347" i="1"/>
  <c r="M347" i="3" s="1"/>
  <c r="BJ346" i="1"/>
  <c r="M346" i="3" s="1"/>
  <c r="BJ345" i="1"/>
  <c r="M345" i="3" s="1"/>
  <c r="BJ344" i="1"/>
  <c r="M344" i="3" s="1"/>
  <c r="BJ343" i="1"/>
  <c r="M343" i="3" s="1"/>
  <c r="BJ342" i="1"/>
  <c r="M342" i="3" s="1"/>
  <c r="BJ341" i="1"/>
  <c r="M341" i="3" s="1"/>
  <c r="BJ340" i="1"/>
  <c r="M340" i="3" s="1"/>
  <c r="BJ339" i="1"/>
  <c r="M339" i="3" s="1"/>
  <c r="BJ338" i="1"/>
  <c r="M338" i="3" s="1"/>
  <c r="BJ337" i="1"/>
  <c r="M337" i="3" s="1"/>
  <c r="BJ336" i="1"/>
  <c r="M336" i="3" s="1"/>
  <c r="BJ335" i="1"/>
  <c r="M335" i="3" s="1"/>
  <c r="BJ334" i="1"/>
  <c r="M334" i="3" s="1"/>
  <c r="BJ333" i="1"/>
  <c r="M333" i="3" s="1"/>
  <c r="BJ332" i="1"/>
  <c r="M332" i="3" s="1"/>
  <c r="BJ331" i="1"/>
  <c r="M331" i="3" s="1"/>
  <c r="BJ330" i="1"/>
  <c r="M330" i="3" s="1"/>
  <c r="BJ329" i="1"/>
  <c r="M329" i="3" s="1"/>
  <c r="BJ328" i="1"/>
  <c r="M328" i="3" s="1"/>
  <c r="BJ327" i="1"/>
  <c r="M327" i="3" s="1"/>
  <c r="BJ326" i="1"/>
  <c r="M326" i="3" s="1"/>
  <c r="BJ325" i="1"/>
  <c r="M325" i="3" s="1"/>
  <c r="BJ324" i="1"/>
  <c r="M324" i="3" s="1"/>
  <c r="BJ323" i="1"/>
  <c r="M323" i="3" s="1"/>
  <c r="BJ322" i="1"/>
  <c r="M322" i="3" s="1"/>
  <c r="BJ321" i="1"/>
  <c r="M321" i="3" s="1"/>
  <c r="BJ320" i="1"/>
  <c r="M320" i="3" s="1"/>
  <c r="BJ319" i="1"/>
  <c r="M319" i="3" s="1"/>
  <c r="BJ318" i="1"/>
  <c r="M318" i="3" s="1"/>
  <c r="BJ317" i="1"/>
  <c r="M317" i="3" s="1"/>
  <c r="BJ316" i="1"/>
  <c r="M316" i="3" s="1"/>
  <c r="BJ315" i="1"/>
  <c r="M315" i="3" s="1"/>
  <c r="BJ314" i="1"/>
  <c r="M314" i="3" s="1"/>
  <c r="BJ313" i="1"/>
  <c r="M313" i="3" s="1"/>
  <c r="BJ312" i="1"/>
  <c r="M312" i="3" s="1"/>
  <c r="BJ311" i="1"/>
  <c r="M311" i="3" s="1"/>
  <c r="BJ310" i="1"/>
  <c r="M310" i="3" s="1"/>
  <c r="BJ309" i="1"/>
  <c r="M309" i="3" s="1"/>
  <c r="BJ308" i="1"/>
  <c r="M308" i="3" s="1"/>
  <c r="BJ307" i="1"/>
  <c r="M307" i="3" s="1"/>
  <c r="BJ306" i="1"/>
  <c r="M306" i="3" s="1"/>
  <c r="BJ305" i="1"/>
  <c r="M305" i="3" s="1"/>
  <c r="BJ304" i="1"/>
  <c r="M304" i="3" s="1"/>
  <c r="BJ303" i="1"/>
  <c r="M303" i="3" s="1"/>
  <c r="BJ302" i="1"/>
  <c r="M302" i="3" s="1"/>
  <c r="BJ301" i="1"/>
  <c r="M301" i="3" s="1"/>
  <c r="BJ300" i="1"/>
  <c r="M300" i="3" s="1"/>
  <c r="BJ299" i="1"/>
  <c r="M299" i="3" s="1"/>
  <c r="BJ298" i="1"/>
  <c r="M298" i="3" s="1"/>
  <c r="BJ297" i="1"/>
  <c r="M297" i="3" s="1"/>
  <c r="BJ296" i="1"/>
  <c r="M296" i="3" s="1"/>
  <c r="BJ295" i="1"/>
  <c r="M295" i="3" s="1"/>
  <c r="BJ294" i="1"/>
  <c r="M294" i="3" s="1"/>
  <c r="BJ293" i="1"/>
  <c r="M293" i="3" s="1"/>
  <c r="BJ292" i="1"/>
  <c r="M292" i="3" s="1"/>
  <c r="BJ291" i="1"/>
  <c r="M291" i="3" s="1"/>
  <c r="BJ290" i="1"/>
  <c r="M290" i="3" s="1"/>
  <c r="BJ289" i="1"/>
  <c r="M289" i="3" s="1"/>
  <c r="BJ288" i="1"/>
  <c r="M288" i="3" s="1"/>
  <c r="BJ287" i="1"/>
  <c r="M287" i="3" s="1"/>
  <c r="BJ286" i="1"/>
  <c r="M286" i="3" s="1"/>
  <c r="BJ285" i="1"/>
  <c r="M285" i="3" s="1"/>
  <c r="BJ284" i="1"/>
  <c r="M284" i="3" s="1"/>
  <c r="BJ283" i="1"/>
  <c r="M283" i="3" s="1"/>
  <c r="BJ282" i="1"/>
  <c r="M282" i="3" s="1"/>
  <c r="BJ281" i="1"/>
  <c r="M281" i="3" s="1"/>
  <c r="BJ280" i="1"/>
  <c r="M280" i="3" s="1"/>
  <c r="BJ279" i="1"/>
  <c r="M279" i="3" s="1"/>
  <c r="BJ278" i="1"/>
  <c r="M278" i="3" s="1"/>
  <c r="BJ277" i="1"/>
  <c r="M277" i="3" s="1"/>
  <c r="BJ276" i="1"/>
  <c r="M276" i="3" s="1"/>
  <c r="BJ275" i="1"/>
  <c r="M275" i="3" s="1"/>
  <c r="BJ274" i="1"/>
  <c r="M274" i="3" s="1"/>
  <c r="BJ273" i="1"/>
  <c r="M273" i="3" s="1"/>
  <c r="BJ272" i="1"/>
  <c r="M272" i="3" s="1"/>
  <c r="BJ271" i="1"/>
  <c r="M271" i="3" s="1"/>
  <c r="BJ270" i="1"/>
  <c r="M270" i="3" s="1"/>
  <c r="BJ269" i="1"/>
  <c r="M269" i="3" s="1"/>
  <c r="BJ268" i="1"/>
  <c r="M268" i="3" s="1"/>
  <c r="BJ267" i="1"/>
  <c r="M267" i="3" s="1"/>
  <c r="BJ266" i="1"/>
  <c r="M266" i="3" s="1"/>
  <c r="BJ265" i="1"/>
  <c r="M265" i="3" s="1"/>
  <c r="BJ264" i="1"/>
  <c r="M264" i="3" s="1"/>
  <c r="BJ263" i="1"/>
  <c r="M263" i="3" s="1"/>
  <c r="BJ262" i="1"/>
  <c r="M262" i="3" s="1"/>
  <c r="BJ261" i="1"/>
  <c r="M261" i="3" s="1"/>
  <c r="BJ260" i="1"/>
  <c r="M260" i="3" s="1"/>
  <c r="BJ259" i="1"/>
  <c r="M259" i="3" s="1"/>
  <c r="BJ258" i="1"/>
  <c r="M258" i="3" s="1"/>
  <c r="BJ257" i="1"/>
  <c r="M257" i="3" s="1"/>
  <c r="BJ256" i="1"/>
  <c r="M256" i="3" s="1"/>
  <c r="BJ255" i="1"/>
  <c r="M255" i="3" s="1"/>
  <c r="BJ254" i="1"/>
  <c r="M254" i="3" s="1"/>
  <c r="BJ253" i="1"/>
  <c r="M253" i="3" s="1"/>
  <c r="BJ252" i="1"/>
  <c r="M252" i="3" s="1"/>
  <c r="BJ251" i="1"/>
  <c r="M251" i="3" s="1"/>
  <c r="BJ250" i="1"/>
  <c r="M250" i="3" s="1"/>
  <c r="BJ249" i="1"/>
  <c r="M249" i="3" s="1"/>
  <c r="BJ248" i="1"/>
  <c r="M248" i="3" s="1"/>
  <c r="BJ247" i="1"/>
  <c r="M247" i="3" s="1"/>
  <c r="BJ246" i="1"/>
  <c r="M246" i="3" s="1"/>
  <c r="BJ244" i="1"/>
  <c r="M244" i="3" s="1"/>
  <c r="BJ243" i="1"/>
  <c r="M243" i="3" s="1"/>
  <c r="BJ242" i="1"/>
  <c r="M242" i="3" s="1"/>
  <c r="BJ241" i="1"/>
  <c r="M241" i="3" s="1"/>
  <c r="BJ240" i="1"/>
  <c r="M240" i="3" s="1"/>
  <c r="BJ239" i="1"/>
  <c r="M239" i="3" s="1"/>
  <c r="BJ238" i="1"/>
  <c r="M238" i="3" s="1"/>
  <c r="BJ237" i="1"/>
  <c r="M237" i="3" s="1"/>
  <c r="BJ236" i="1"/>
  <c r="M236" i="3" s="1"/>
  <c r="BJ235" i="1"/>
  <c r="M235" i="3" s="1"/>
  <c r="BJ234" i="1"/>
  <c r="M234" i="3" s="1"/>
  <c r="BJ233" i="1"/>
  <c r="M233" i="3" s="1"/>
  <c r="BJ232" i="1"/>
  <c r="M232" i="3" s="1"/>
  <c r="BJ231" i="1"/>
  <c r="M231" i="3" s="1"/>
  <c r="BJ230" i="1"/>
  <c r="M230" i="3" s="1"/>
  <c r="BJ229" i="1"/>
  <c r="M229" i="3" s="1"/>
  <c r="BJ228" i="1"/>
  <c r="M228" i="3" s="1"/>
  <c r="BJ227" i="1"/>
  <c r="M227" i="3" s="1"/>
  <c r="BJ226" i="1"/>
  <c r="M226" i="3" s="1"/>
  <c r="BJ225" i="1"/>
  <c r="M225" i="3" s="1"/>
  <c r="BJ224" i="1"/>
  <c r="M224" i="3" s="1"/>
  <c r="BJ223" i="1"/>
  <c r="M223" i="3" s="1"/>
  <c r="BJ222" i="1"/>
  <c r="M222" i="3" s="1"/>
  <c r="BJ221" i="1"/>
  <c r="M221" i="3" s="1"/>
  <c r="BJ220" i="1"/>
  <c r="M220" i="3" s="1"/>
  <c r="BJ219" i="1"/>
  <c r="M219" i="3" s="1"/>
  <c r="BJ218" i="1"/>
  <c r="M218" i="3" s="1"/>
  <c r="BJ217" i="1"/>
  <c r="M217" i="3" s="1"/>
  <c r="BJ216" i="1"/>
  <c r="M216" i="3" s="1"/>
  <c r="BJ215" i="1"/>
  <c r="M215" i="3" s="1"/>
  <c r="BJ214" i="1"/>
  <c r="M214" i="3" s="1"/>
  <c r="BJ213" i="1"/>
  <c r="M213" i="3" s="1"/>
  <c r="BJ212" i="1"/>
  <c r="M212" i="3" s="1"/>
  <c r="BJ211" i="1"/>
  <c r="M211" i="3" s="1"/>
  <c r="BJ210" i="1"/>
  <c r="M210" i="3" s="1"/>
  <c r="BJ209" i="1"/>
  <c r="M209" i="3" s="1"/>
  <c r="BJ208" i="1"/>
  <c r="M208" i="3" s="1"/>
  <c r="BJ207" i="1"/>
  <c r="M207" i="3" s="1"/>
  <c r="BJ206" i="1"/>
  <c r="M206" i="3" s="1"/>
  <c r="BJ205" i="1"/>
  <c r="M205" i="3" s="1"/>
  <c r="BJ204" i="1"/>
  <c r="M204" i="3" s="1"/>
  <c r="BJ203" i="1"/>
  <c r="M203" i="3" s="1"/>
  <c r="BJ202" i="1"/>
  <c r="M202" i="3" s="1"/>
  <c r="BJ201" i="1"/>
  <c r="M201" i="3" s="1"/>
  <c r="BJ200" i="1"/>
  <c r="M200" i="3" s="1"/>
  <c r="BJ199" i="1"/>
  <c r="M199" i="3" s="1"/>
  <c r="BJ198" i="1"/>
  <c r="M198" i="3" s="1"/>
  <c r="BJ197" i="1"/>
  <c r="M197" i="3" s="1"/>
  <c r="BJ196" i="1"/>
  <c r="M196" i="3" s="1"/>
  <c r="BJ195" i="1"/>
  <c r="M195" i="3" s="1"/>
  <c r="BJ194" i="1"/>
  <c r="M194" i="3" s="1"/>
  <c r="BJ193" i="1"/>
  <c r="M193" i="3" s="1"/>
  <c r="BJ192" i="1"/>
  <c r="M192" i="3" s="1"/>
  <c r="BJ191" i="1"/>
  <c r="M191" i="3" s="1"/>
  <c r="BJ190" i="1"/>
  <c r="M190" i="3" s="1"/>
  <c r="BJ189" i="1"/>
  <c r="M189" i="3" s="1"/>
  <c r="BJ188" i="1"/>
  <c r="M188" i="3" s="1"/>
  <c r="BJ187" i="1"/>
  <c r="M187" i="3" s="1"/>
  <c r="BJ186" i="1"/>
  <c r="M186" i="3" s="1"/>
  <c r="BJ185" i="1"/>
  <c r="M185" i="3" s="1"/>
  <c r="BJ184" i="1"/>
  <c r="M184" i="3" s="1"/>
  <c r="BJ183" i="1"/>
  <c r="M183" i="3" s="1"/>
  <c r="BJ182" i="1"/>
  <c r="M182" i="3" s="1"/>
  <c r="BJ181" i="1"/>
  <c r="M181" i="3" s="1"/>
  <c r="BJ180" i="1"/>
  <c r="M180" i="3" s="1"/>
  <c r="BJ179" i="1"/>
  <c r="M179" i="3" s="1"/>
  <c r="BJ178" i="1"/>
  <c r="M178" i="3" s="1"/>
  <c r="BJ177" i="1"/>
  <c r="M177" i="3" s="1"/>
  <c r="BJ176" i="1"/>
  <c r="M176" i="3" s="1"/>
  <c r="BJ175" i="1"/>
  <c r="M175" i="3" s="1"/>
  <c r="BJ174" i="1"/>
  <c r="M174" i="3" s="1"/>
  <c r="BJ173" i="1"/>
  <c r="M173" i="3" s="1"/>
  <c r="BJ172" i="1"/>
  <c r="M172" i="3" s="1"/>
  <c r="BJ171" i="1"/>
  <c r="M171" i="3" s="1"/>
  <c r="BJ170" i="1"/>
  <c r="M170" i="3" s="1"/>
  <c r="BJ169" i="1"/>
  <c r="M169" i="3" s="1"/>
  <c r="BJ168" i="1"/>
  <c r="M168" i="3" s="1"/>
  <c r="BJ167" i="1"/>
  <c r="M167" i="3" s="1"/>
  <c r="BJ166" i="1"/>
  <c r="M166" i="3" s="1"/>
  <c r="BJ165" i="1"/>
  <c r="M165" i="3" s="1"/>
  <c r="BJ164" i="1"/>
  <c r="M164" i="3" s="1"/>
  <c r="BJ163" i="1"/>
  <c r="M163" i="3" s="1"/>
  <c r="BJ162" i="1"/>
  <c r="M162" i="3" s="1"/>
  <c r="BJ161" i="1"/>
  <c r="M161" i="3" s="1"/>
  <c r="BJ160" i="1"/>
  <c r="M160" i="3" s="1"/>
  <c r="BJ159" i="1"/>
  <c r="M159" i="3" s="1"/>
  <c r="BJ158" i="1"/>
  <c r="M158" i="3" s="1"/>
  <c r="BJ157" i="1"/>
  <c r="M157" i="3" s="1"/>
  <c r="BJ156" i="1"/>
  <c r="M156" i="3" s="1"/>
  <c r="BJ155" i="1"/>
  <c r="M155" i="3" s="1"/>
  <c r="BJ154" i="1"/>
  <c r="M154" i="3" s="1"/>
  <c r="BJ153" i="1"/>
  <c r="M153" i="3" s="1"/>
  <c r="BJ152" i="1"/>
  <c r="M152" i="3" s="1"/>
  <c r="BJ151" i="1"/>
  <c r="M151" i="3" s="1"/>
  <c r="BJ150" i="1"/>
  <c r="M150" i="3" s="1"/>
  <c r="BJ149" i="1"/>
  <c r="M149" i="3" s="1"/>
  <c r="BJ148" i="1"/>
  <c r="M148" i="3" s="1"/>
  <c r="BJ147" i="1"/>
  <c r="M147" i="3" s="1"/>
  <c r="BJ146" i="1"/>
  <c r="M146" i="3" s="1"/>
  <c r="BJ145" i="1"/>
  <c r="M145" i="3" s="1"/>
  <c r="BJ144" i="1"/>
  <c r="M144" i="3" s="1"/>
  <c r="BJ143" i="1"/>
  <c r="M143" i="3" s="1"/>
  <c r="BJ142" i="1"/>
  <c r="M142" i="3" s="1"/>
  <c r="BJ141" i="1"/>
  <c r="M141" i="3" s="1"/>
  <c r="BJ140" i="1"/>
  <c r="M140" i="3" s="1"/>
  <c r="BJ139" i="1"/>
  <c r="M139" i="3" s="1"/>
  <c r="BJ138" i="1"/>
  <c r="M138" i="3" s="1"/>
  <c r="BJ137" i="1"/>
  <c r="M137" i="3" s="1"/>
  <c r="BJ136" i="1"/>
  <c r="M136" i="3" s="1"/>
  <c r="BJ135" i="1"/>
  <c r="M135" i="3" s="1"/>
  <c r="BJ134" i="1"/>
  <c r="M134" i="3" s="1"/>
  <c r="BJ133" i="1"/>
  <c r="M133" i="3" s="1"/>
  <c r="BJ132" i="1"/>
  <c r="M132" i="3" s="1"/>
  <c r="BJ131" i="1"/>
  <c r="M131" i="3" s="1"/>
  <c r="BJ130" i="1"/>
  <c r="M130" i="3" s="1"/>
  <c r="BJ129" i="1"/>
  <c r="M129" i="3" s="1"/>
  <c r="BJ128" i="1"/>
  <c r="M128" i="3" s="1"/>
  <c r="BJ127" i="1"/>
  <c r="M127" i="3" s="1"/>
  <c r="BJ126" i="1"/>
  <c r="M126" i="3" s="1"/>
  <c r="BJ125" i="1"/>
  <c r="M125" i="3" s="1"/>
  <c r="BJ124" i="1"/>
  <c r="M124" i="3" s="1"/>
  <c r="BJ123" i="1"/>
  <c r="M123" i="3" s="1"/>
  <c r="BJ122" i="1"/>
  <c r="M122" i="3" s="1"/>
  <c r="BJ121" i="1"/>
  <c r="M121" i="3" s="1"/>
  <c r="BJ120" i="1"/>
  <c r="M120" i="3" s="1"/>
  <c r="BJ119" i="1"/>
  <c r="M119" i="3" s="1"/>
  <c r="BJ118" i="1"/>
  <c r="M118" i="3" s="1"/>
  <c r="BJ117" i="1"/>
  <c r="M117" i="3" s="1"/>
  <c r="BJ116" i="1"/>
  <c r="M116" i="3" s="1"/>
  <c r="BJ115" i="1"/>
  <c r="M115" i="3" s="1"/>
  <c r="BJ114" i="1"/>
  <c r="M114" i="3" s="1"/>
  <c r="BJ113" i="1"/>
  <c r="M113" i="3" s="1"/>
  <c r="BJ112" i="1"/>
  <c r="M112" i="3" s="1"/>
  <c r="BJ111" i="1"/>
  <c r="M111" i="3" s="1"/>
  <c r="BJ110" i="1"/>
  <c r="M110" i="3" s="1"/>
  <c r="BJ109" i="1"/>
  <c r="M109" i="3" s="1"/>
  <c r="BJ108" i="1"/>
  <c r="M108" i="3" s="1"/>
  <c r="BJ107" i="1"/>
  <c r="M107" i="3" s="1"/>
  <c r="BJ106" i="1"/>
  <c r="M106" i="3" s="1"/>
  <c r="BJ105" i="1"/>
  <c r="M105" i="3" s="1"/>
  <c r="BJ104" i="1"/>
  <c r="M104" i="3" s="1"/>
  <c r="BJ103" i="1"/>
  <c r="M103" i="3" s="1"/>
  <c r="BJ102" i="1"/>
  <c r="M102" i="3" s="1"/>
  <c r="BJ101" i="1"/>
  <c r="M101" i="3" s="1"/>
  <c r="BJ100" i="1"/>
  <c r="M100" i="3" s="1"/>
  <c r="BJ99" i="1"/>
  <c r="M99" i="3" s="1"/>
  <c r="BJ98" i="1"/>
  <c r="M98" i="3" s="1"/>
  <c r="BJ97" i="1"/>
  <c r="M97" i="3" s="1"/>
  <c r="BJ96" i="1"/>
  <c r="M96" i="3" s="1"/>
  <c r="BJ95" i="1"/>
  <c r="M95" i="3" s="1"/>
  <c r="BJ94" i="1"/>
  <c r="M94" i="3" s="1"/>
  <c r="BJ93" i="1"/>
  <c r="M93" i="3" s="1"/>
  <c r="BJ92" i="1"/>
  <c r="M92" i="3" s="1"/>
  <c r="BJ91" i="1"/>
  <c r="M91" i="3" s="1"/>
  <c r="BJ90" i="1"/>
  <c r="M90" i="3" s="1"/>
  <c r="BJ89" i="1"/>
  <c r="M89" i="3" s="1"/>
  <c r="BJ88" i="1"/>
  <c r="M88" i="3" s="1"/>
  <c r="BJ87" i="1"/>
  <c r="M87" i="3" s="1"/>
  <c r="BJ86" i="1"/>
  <c r="M86" i="3" s="1"/>
  <c r="BJ85" i="1"/>
  <c r="M85" i="3" s="1"/>
  <c r="BJ84" i="1"/>
  <c r="M84" i="3" s="1"/>
  <c r="BJ83" i="1"/>
  <c r="M83" i="3" s="1"/>
  <c r="BJ82" i="1"/>
  <c r="M82" i="3" s="1"/>
  <c r="BJ81" i="1"/>
  <c r="M81" i="3" s="1"/>
  <c r="BJ80" i="1"/>
  <c r="M80" i="3" s="1"/>
  <c r="BJ79" i="1"/>
  <c r="M79" i="3" s="1"/>
  <c r="BJ78" i="1"/>
  <c r="M78" i="3" s="1"/>
  <c r="BJ77" i="1"/>
  <c r="M77" i="3" s="1"/>
  <c r="BJ76" i="1"/>
  <c r="M76" i="3" s="1"/>
  <c r="BJ75" i="1"/>
  <c r="M75" i="3" s="1"/>
  <c r="BJ74" i="1"/>
  <c r="M74" i="3" s="1"/>
  <c r="BJ73" i="1"/>
  <c r="M73" i="3" s="1"/>
  <c r="BJ72" i="1"/>
  <c r="M72" i="3" s="1"/>
  <c r="BJ71" i="1"/>
  <c r="M71" i="3" s="1"/>
  <c r="BJ70" i="1"/>
  <c r="M70" i="3" s="1"/>
  <c r="BJ69" i="1"/>
  <c r="M69" i="3" s="1"/>
  <c r="BJ68" i="1"/>
  <c r="M68" i="3" s="1"/>
  <c r="BJ67" i="1"/>
  <c r="M67" i="3" s="1"/>
  <c r="BJ66" i="1"/>
  <c r="M66" i="3" s="1"/>
  <c r="BJ65" i="1"/>
  <c r="M65" i="3" s="1"/>
  <c r="BJ64" i="1"/>
  <c r="M64" i="3" s="1"/>
  <c r="BJ63" i="1"/>
  <c r="M63" i="3" s="1"/>
  <c r="BJ62" i="1"/>
  <c r="M62" i="3" s="1"/>
  <c r="BJ61" i="1"/>
  <c r="M61" i="3" s="1"/>
  <c r="BJ60" i="1"/>
  <c r="M60" i="3" s="1"/>
  <c r="BJ59" i="1"/>
  <c r="M59" i="3" s="1"/>
  <c r="BJ58" i="1"/>
  <c r="M58" i="3" s="1"/>
  <c r="BJ57" i="1"/>
  <c r="M57" i="3" s="1"/>
  <c r="BJ56" i="1"/>
  <c r="M56" i="3" s="1"/>
  <c r="BJ55" i="1"/>
  <c r="M55" i="3" s="1"/>
  <c r="BJ54" i="1"/>
  <c r="M54" i="3" s="1"/>
  <c r="BJ53" i="1"/>
  <c r="M53" i="3" s="1"/>
  <c r="BJ52" i="1"/>
  <c r="M52" i="3" s="1"/>
  <c r="BJ51" i="1"/>
  <c r="M51" i="3" s="1"/>
  <c r="BJ50" i="1"/>
  <c r="M50" i="3" s="1"/>
  <c r="BJ49" i="1"/>
  <c r="M49" i="3" s="1"/>
  <c r="BJ48" i="1"/>
  <c r="M48" i="3" s="1"/>
  <c r="BJ47" i="1"/>
  <c r="M47" i="3" s="1"/>
  <c r="BJ46" i="1"/>
  <c r="M46" i="3" s="1"/>
  <c r="BJ45" i="1"/>
  <c r="M45" i="3" s="1"/>
  <c r="BJ44" i="1"/>
  <c r="M44" i="3" s="1"/>
  <c r="BJ43" i="1"/>
  <c r="M43" i="3" s="1"/>
  <c r="BJ42" i="1"/>
  <c r="M42" i="3" s="1"/>
  <c r="BJ41" i="1"/>
  <c r="M41" i="3" s="1"/>
  <c r="BJ40" i="1"/>
  <c r="M40" i="3" s="1"/>
  <c r="BJ39" i="1"/>
  <c r="M39" i="3" s="1"/>
  <c r="BJ38" i="1"/>
  <c r="M38" i="3" s="1"/>
  <c r="BJ37" i="1"/>
  <c r="M37" i="3" s="1"/>
  <c r="BJ36" i="1"/>
  <c r="M36" i="3" s="1"/>
  <c r="BJ35" i="1"/>
  <c r="M35" i="3" s="1"/>
  <c r="BJ34" i="1"/>
  <c r="M34" i="3" s="1"/>
  <c r="BJ33" i="1"/>
  <c r="M33" i="3" s="1"/>
  <c r="BJ32" i="1"/>
  <c r="M32" i="3" s="1"/>
  <c r="BJ31" i="1"/>
  <c r="M31" i="3" s="1"/>
  <c r="BJ30" i="1"/>
  <c r="M30" i="3" s="1"/>
  <c r="BJ29" i="1"/>
  <c r="M29" i="3" s="1"/>
  <c r="BJ28" i="1"/>
  <c r="M28" i="3" s="1"/>
  <c r="BJ27" i="1"/>
  <c r="M27" i="3" s="1"/>
  <c r="BJ26" i="1"/>
  <c r="M26" i="3" s="1"/>
  <c r="BJ25" i="1"/>
  <c r="M25" i="3" s="1"/>
  <c r="BJ24" i="1"/>
  <c r="M24" i="3" s="1"/>
  <c r="BJ23" i="1"/>
  <c r="M23" i="3" s="1"/>
  <c r="BJ22" i="1"/>
  <c r="M22" i="3" s="1"/>
  <c r="BJ21" i="1"/>
  <c r="M21" i="3" s="1"/>
  <c r="BJ20" i="1"/>
  <c r="M20" i="3" s="1"/>
  <c r="BJ19" i="1"/>
  <c r="M19" i="3" s="1"/>
  <c r="BJ18" i="1"/>
  <c r="M18" i="3" s="1"/>
  <c r="BJ17" i="1"/>
  <c r="M17" i="3" s="1"/>
  <c r="BJ16" i="1"/>
  <c r="M16" i="3" s="1"/>
  <c r="BJ15" i="1"/>
  <c r="M15" i="3" s="1"/>
  <c r="BJ14" i="1"/>
  <c r="M14" i="3" s="1"/>
  <c r="BJ13" i="1"/>
  <c r="M13" i="3" s="1"/>
  <c r="BJ12" i="1"/>
  <c r="M12" i="3" s="1"/>
  <c r="BJ11" i="1"/>
  <c r="M11" i="3" s="1"/>
  <c r="BJ10" i="1"/>
  <c r="M10" i="3" s="1"/>
  <c r="BJ9" i="1"/>
  <c r="M9" i="3" s="1"/>
  <c r="BJ8" i="1"/>
  <c r="M8" i="3" s="1"/>
  <c r="BJ7" i="1"/>
  <c r="M7" i="3" s="1"/>
  <c r="BI3" i="1"/>
  <c r="BH3" i="1"/>
  <c r="BG3" i="1"/>
  <c r="BF3" i="1"/>
  <c r="BE3" i="1"/>
  <c r="BD3" i="1"/>
  <c r="BC3" i="1"/>
  <c r="BB3" i="1"/>
  <c r="BA3" i="1"/>
  <c r="AZ3" i="1"/>
  <c r="AY3" i="1"/>
  <c r="AX3" i="1"/>
  <c r="J12" i="5" l="1"/>
  <c r="K12" i="5" s="1"/>
  <c r="D13" i="4"/>
  <c r="J8" i="5"/>
  <c r="K8" i="5" s="1"/>
  <c r="C13" i="4"/>
  <c r="E7" i="5"/>
  <c r="G13" i="5"/>
  <c r="H13" i="5" s="1"/>
  <c r="D13" i="5"/>
  <c r="E13" i="5" s="1"/>
  <c r="J5" i="5"/>
  <c r="K5" i="5" s="1"/>
  <c r="P5" i="3"/>
  <c r="O5" i="3"/>
  <c r="N5" i="3"/>
  <c r="M5" i="3"/>
  <c r="CK3" i="1"/>
  <c r="BW3" i="1"/>
  <c r="CW3" i="1"/>
  <c r="CJ3" i="1"/>
  <c r="BJ3" i="1"/>
  <c r="AW485" i="1"/>
  <c r="L485" i="3" s="1"/>
  <c r="AJ485" i="1"/>
  <c r="K485" i="3" s="1"/>
  <c r="W485" i="1"/>
  <c r="J485" i="3" s="1"/>
  <c r="AV3" i="1"/>
  <c r="AU3" i="1"/>
  <c r="AT3" i="1"/>
  <c r="AS3" i="1"/>
  <c r="AR3" i="1"/>
  <c r="AQ3" i="1"/>
  <c r="AP3" i="1"/>
  <c r="AO3" i="1"/>
  <c r="AN3" i="1"/>
  <c r="AM3" i="1"/>
  <c r="AL3" i="1"/>
  <c r="AK3" i="1"/>
  <c r="AI3" i="1"/>
  <c r="AH3" i="1"/>
  <c r="AG3" i="1"/>
  <c r="AF3" i="1"/>
  <c r="AE3" i="1"/>
  <c r="AD3" i="1"/>
  <c r="AC3" i="1"/>
  <c r="AB3" i="1"/>
  <c r="AA3" i="1"/>
  <c r="Z3" i="1"/>
  <c r="Y3" i="1"/>
  <c r="X3" i="1"/>
  <c r="V3" i="1"/>
  <c r="U3" i="1"/>
  <c r="T3" i="1"/>
  <c r="S3" i="1"/>
  <c r="R3" i="1"/>
  <c r="Q3" i="1"/>
  <c r="P3" i="1"/>
  <c r="O3" i="1"/>
  <c r="N3" i="1"/>
  <c r="M3" i="1"/>
  <c r="L3" i="1"/>
  <c r="K3" i="1"/>
  <c r="J3" i="1"/>
  <c r="AW488" i="1"/>
  <c r="L488" i="3" s="1"/>
  <c r="AJ488" i="1"/>
  <c r="K488" i="3" s="1"/>
  <c r="W488" i="1"/>
  <c r="J488" i="3" s="1"/>
  <c r="AW487" i="1"/>
  <c r="L487" i="3" s="1"/>
  <c r="AJ487" i="1"/>
  <c r="K487" i="3" s="1"/>
  <c r="W487" i="1"/>
  <c r="J487" i="3" s="1"/>
  <c r="AW486" i="1"/>
  <c r="L486" i="3" s="1"/>
  <c r="AJ486" i="1"/>
  <c r="K486" i="3" s="1"/>
  <c r="W486" i="1"/>
  <c r="J486" i="3" s="1"/>
  <c r="AW323" i="1"/>
  <c r="L323" i="3" s="1"/>
  <c r="AW295" i="1"/>
  <c r="L295" i="3" s="1"/>
  <c r="AW279" i="1"/>
  <c r="L279" i="3" s="1"/>
  <c r="AW271" i="1"/>
  <c r="L271" i="3" s="1"/>
  <c r="AW263" i="1"/>
  <c r="L263" i="3" s="1"/>
  <c r="AW255" i="1"/>
  <c r="L255" i="3" s="1"/>
  <c r="AW247" i="1"/>
  <c r="L247" i="3" s="1"/>
  <c r="AW238" i="1"/>
  <c r="L238" i="3" s="1"/>
  <c r="AW231" i="1"/>
  <c r="L231" i="3" s="1"/>
  <c r="AW223" i="1"/>
  <c r="L223" i="3" s="1"/>
  <c r="AW215" i="1"/>
  <c r="L215" i="3" s="1"/>
  <c r="AW207" i="1"/>
  <c r="L207" i="3" s="1"/>
  <c r="AW200" i="1"/>
  <c r="L200" i="3" s="1"/>
  <c r="AW192" i="1"/>
  <c r="L192" i="3" s="1"/>
  <c r="AW184" i="1"/>
  <c r="L184" i="3" s="1"/>
  <c r="AW176" i="1"/>
  <c r="L176" i="3" s="1"/>
  <c r="AW168" i="1"/>
  <c r="L168" i="3" s="1"/>
  <c r="AW160" i="1"/>
  <c r="L160" i="3" s="1"/>
  <c r="AW152" i="1"/>
  <c r="L152" i="3" s="1"/>
  <c r="AW144" i="1"/>
  <c r="L144" i="3" s="1"/>
  <c r="AW136" i="1"/>
  <c r="L136" i="3" s="1"/>
  <c r="AW132" i="1"/>
  <c r="L132" i="3" s="1"/>
  <c r="AW128" i="1"/>
  <c r="L128" i="3" s="1"/>
  <c r="AW124" i="1"/>
  <c r="L124" i="3" s="1"/>
  <c r="AW120" i="1"/>
  <c r="L120" i="3" s="1"/>
  <c r="AW116" i="1"/>
  <c r="L116" i="3" s="1"/>
  <c r="AW112" i="1"/>
  <c r="L112" i="3" s="1"/>
  <c r="AW108" i="1"/>
  <c r="L108" i="3" s="1"/>
  <c r="AW104" i="1"/>
  <c r="L104" i="3" s="1"/>
  <c r="AW100" i="1"/>
  <c r="L100" i="3" s="1"/>
  <c r="AW96" i="1"/>
  <c r="L96" i="3" s="1"/>
  <c r="AW92" i="1"/>
  <c r="L92" i="3" s="1"/>
  <c r="AW88" i="1"/>
  <c r="L88" i="3" s="1"/>
  <c r="AW84" i="1"/>
  <c r="L84" i="3" s="1"/>
  <c r="AW80" i="1"/>
  <c r="L80" i="3" s="1"/>
  <c r="AW76" i="1"/>
  <c r="L76" i="3" s="1"/>
  <c r="AW72" i="1"/>
  <c r="L72" i="3" s="1"/>
  <c r="AW68" i="1"/>
  <c r="L68" i="3" s="1"/>
  <c r="AW64" i="1"/>
  <c r="L64" i="3" s="1"/>
  <c r="AW60" i="1"/>
  <c r="L60" i="3" s="1"/>
  <c r="AW56" i="1"/>
  <c r="L56" i="3" s="1"/>
  <c r="AW52" i="1"/>
  <c r="L52" i="3" s="1"/>
  <c r="AW48" i="1"/>
  <c r="L48" i="3" s="1"/>
  <c r="AW44" i="1"/>
  <c r="L44" i="3" s="1"/>
  <c r="AW40" i="1"/>
  <c r="L40" i="3" s="1"/>
  <c r="AW37" i="1"/>
  <c r="L37" i="3" s="1"/>
  <c r="AW36" i="1"/>
  <c r="L36" i="3" s="1"/>
  <c r="AW32" i="1"/>
  <c r="L32" i="3" s="1"/>
  <c r="AW29" i="1"/>
  <c r="L29" i="3" s="1"/>
  <c r="AW28" i="1"/>
  <c r="L28" i="3" s="1"/>
  <c r="AW24" i="1"/>
  <c r="L24" i="3" s="1"/>
  <c r="AW21" i="1"/>
  <c r="L21" i="3" s="1"/>
  <c r="AW20" i="1"/>
  <c r="L20" i="3" s="1"/>
  <c r="AW16" i="1"/>
  <c r="L16" i="3" s="1"/>
  <c r="AW13" i="1"/>
  <c r="L13" i="3" s="1"/>
  <c r="AW12" i="1"/>
  <c r="L12" i="3" s="1"/>
  <c r="AW8" i="1"/>
  <c r="L8" i="3" s="1"/>
  <c r="AW484" i="1"/>
  <c r="L484" i="3" s="1"/>
  <c r="AW483" i="1"/>
  <c r="L483" i="3" s="1"/>
  <c r="AW482" i="1"/>
  <c r="L482" i="3" s="1"/>
  <c r="AW481" i="1"/>
  <c r="L481" i="3" s="1"/>
  <c r="AW480" i="1"/>
  <c r="L480" i="3" s="1"/>
  <c r="AW479" i="1"/>
  <c r="L479" i="3" s="1"/>
  <c r="AW478" i="1"/>
  <c r="L478" i="3" s="1"/>
  <c r="AW477" i="1"/>
  <c r="L477" i="3" s="1"/>
  <c r="AW476" i="1"/>
  <c r="L476" i="3" s="1"/>
  <c r="AW475" i="1"/>
  <c r="L475" i="3" s="1"/>
  <c r="AW474" i="1"/>
  <c r="L474" i="3" s="1"/>
  <c r="AW473" i="1"/>
  <c r="L473" i="3" s="1"/>
  <c r="AW472" i="1"/>
  <c r="L472" i="3" s="1"/>
  <c r="AW471" i="1"/>
  <c r="L471" i="3" s="1"/>
  <c r="AW470" i="1"/>
  <c r="L470" i="3" s="1"/>
  <c r="AW469" i="1"/>
  <c r="L469" i="3" s="1"/>
  <c r="AW468" i="1"/>
  <c r="L468" i="3" s="1"/>
  <c r="AW467" i="1"/>
  <c r="L467" i="3" s="1"/>
  <c r="AW466" i="1"/>
  <c r="L466" i="3" s="1"/>
  <c r="AW465" i="1"/>
  <c r="L465" i="3" s="1"/>
  <c r="AW464" i="1"/>
  <c r="L464" i="3" s="1"/>
  <c r="AW463" i="1"/>
  <c r="L463" i="3" s="1"/>
  <c r="AW462" i="1"/>
  <c r="L462" i="3" s="1"/>
  <c r="AW461" i="1"/>
  <c r="L461" i="3" s="1"/>
  <c r="AW460" i="1"/>
  <c r="L460" i="3" s="1"/>
  <c r="AW459" i="1"/>
  <c r="L459" i="3" s="1"/>
  <c r="AW458" i="1"/>
  <c r="L458" i="3" s="1"/>
  <c r="AW457" i="1"/>
  <c r="L457" i="3" s="1"/>
  <c r="AW456" i="1"/>
  <c r="L456" i="3" s="1"/>
  <c r="AW455" i="1"/>
  <c r="L455" i="3" s="1"/>
  <c r="AW454" i="1"/>
  <c r="L454" i="3" s="1"/>
  <c r="AW453" i="1"/>
  <c r="L453" i="3" s="1"/>
  <c r="AW452" i="1"/>
  <c r="L452" i="3" s="1"/>
  <c r="AW451" i="1"/>
  <c r="L451" i="3" s="1"/>
  <c r="AW450" i="1"/>
  <c r="L450" i="3" s="1"/>
  <c r="AW449" i="1"/>
  <c r="L449" i="3" s="1"/>
  <c r="AW448" i="1"/>
  <c r="L448" i="3" s="1"/>
  <c r="AW447" i="1"/>
  <c r="L447" i="3" s="1"/>
  <c r="AW446" i="1"/>
  <c r="L446" i="3" s="1"/>
  <c r="AW445" i="1"/>
  <c r="L445" i="3" s="1"/>
  <c r="AW444" i="1"/>
  <c r="L444" i="3" s="1"/>
  <c r="AW443" i="1"/>
  <c r="L443" i="3" s="1"/>
  <c r="AW442" i="1"/>
  <c r="L442" i="3" s="1"/>
  <c r="AW441" i="1"/>
  <c r="L441" i="3" s="1"/>
  <c r="AW440" i="1"/>
  <c r="L440" i="3" s="1"/>
  <c r="AW439" i="1"/>
  <c r="L439" i="3" s="1"/>
  <c r="AW438" i="1"/>
  <c r="L438" i="3" s="1"/>
  <c r="AW437" i="1"/>
  <c r="L437" i="3" s="1"/>
  <c r="AW436" i="1"/>
  <c r="L436" i="3" s="1"/>
  <c r="AW435" i="1"/>
  <c r="L435" i="3" s="1"/>
  <c r="AW434" i="1"/>
  <c r="L434" i="3" s="1"/>
  <c r="AW433" i="1"/>
  <c r="L433" i="3" s="1"/>
  <c r="AW432" i="1"/>
  <c r="L432" i="3" s="1"/>
  <c r="AW431" i="1"/>
  <c r="L431" i="3" s="1"/>
  <c r="AW430" i="1"/>
  <c r="L430" i="3" s="1"/>
  <c r="AW429" i="1"/>
  <c r="L429" i="3" s="1"/>
  <c r="AW428" i="1"/>
  <c r="L428" i="3" s="1"/>
  <c r="AW427" i="1"/>
  <c r="L427" i="3" s="1"/>
  <c r="AW426" i="1"/>
  <c r="L426" i="3" s="1"/>
  <c r="AW425" i="1"/>
  <c r="L425" i="3" s="1"/>
  <c r="AW424" i="1"/>
  <c r="L424" i="3" s="1"/>
  <c r="AW423" i="1"/>
  <c r="L423" i="3" s="1"/>
  <c r="AW422" i="1"/>
  <c r="L422" i="3" s="1"/>
  <c r="AW421" i="1"/>
  <c r="L421" i="3" s="1"/>
  <c r="AW420" i="1"/>
  <c r="L420" i="3" s="1"/>
  <c r="AW419" i="1"/>
  <c r="L419" i="3" s="1"/>
  <c r="AW418" i="1"/>
  <c r="L418" i="3" s="1"/>
  <c r="AW417" i="1"/>
  <c r="L417" i="3" s="1"/>
  <c r="AW416" i="1"/>
  <c r="L416" i="3" s="1"/>
  <c r="AW415" i="1"/>
  <c r="L415" i="3" s="1"/>
  <c r="AW414" i="1"/>
  <c r="L414" i="3" s="1"/>
  <c r="AW413" i="1"/>
  <c r="L413" i="3" s="1"/>
  <c r="AW412" i="1"/>
  <c r="L412" i="3" s="1"/>
  <c r="AW411" i="1"/>
  <c r="L411" i="3" s="1"/>
  <c r="AW410" i="1"/>
  <c r="L410" i="3" s="1"/>
  <c r="AW409" i="1"/>
  <c r="L409" i="3" s="1"/>
  <c r="AW408" i="1"/>
  <c r="L408" i="3" s="1"/>
  <c r="AW407" i="1"/>
  <c r="L407" i="3" s="1"/>
  <c r="AW406" i="1"/>
  <c r="L406" i="3" s="1"/>
  <c r="AW405" i="1"/>
  <c r="L405" i="3" s="1"/>
  <c r="AW404" i="1"/>
  <c r="L404" i="3" s="1"/>
  <c r="AW403" i="1"/>
  <c r="L403" i="3" s="1"/>
  <c r="AW402" i="1"/>
  <c r="L402" i="3" s="1"/>
  <c r="AW401" i="1"/>
  <c r="L401" i="3" s="1"/>
  <c r="AW400" i="1"/>
  <c r="L400" i="3" s="1"/>
  <c r="AW399" i="1"/>
  <c r="L399" i="3" s="1"/>
  <c r="AW398" i="1"/>
  <c r="L398" i="3" s="1"/>
  <c r="AW397" i="1"/>
  <c r="L397" i="3" s="1"/>
  <c r="AW396" i="1"/>
  <c r="L396" i="3" s="1"/>
  <c r="AW395" i="1"/>
  <c r="L395" i="3" s="1"/>
  <c r="AW394" i="1"/>
  <c r="L394" i="3" s="1"/>
  <c r="AW393" i="1"/>
  <c r="L393" i="3" s="1"/>
  <c r="AW392" i="1"/>
  <c r="L392" i="3" s="1"/>
  <c r="AW391" i="1"/>
  <c r="L391" i="3" s="1"/>
  <c r="AW390" i="1"/>
  <c r="L390" i="3" s="1"/>
  <c r="AW389" i="1"/>
  <c r="L389" i="3" s="1"/>
  <c r="AW388" i="1"/>
  <c r="L388" i="3" s="1"/>
  <c r="AW387" i="1"/>
  <c r="L387" i="3" s="1"/>
  <c r="AW386" i="1"/>
  <c r="L386" i="3" s="1"/>
  <c r="AW385" i="1"/>
  <c r="L385" i="3" s="1"/>
  <c r="AW384" i="1"/>
  <c r="L384" i="3" s="1"/>
  <c r="AW383" i="1"/>
  <c r="L383" i="3" s="1"/>
  <c r="AW382" i="1"/>
  <c r="L382" i="3" s="1"/>
  <c r="AW381" i="1"/>
  <c r="L381" i="3" s="1"/>
  <c r="AW380" i="1"/>
  <c r="L380" i="3" s="1"/>
  <c r="AW379" i="1"/>
  <c r="L379" i="3" s="1"/>
  <c r="AW378" i="1"/>
  <c r="L378" i="3" s="1"/>
  <c r="AW377" i="1"/>
  <c r="L377" i="3" s="1"/>
  <c r="AW376" i="1"/>
  <c r="L376" i="3" s="1"/>
  <c r="AW375" i="1"/>
  <c r="L375" i="3" s="1"/>
  <c r="AW374" i="1"/>
  <c r="L374" i="3" s="1"/>
  <c r="AW373" i="1"/>
  <c r="L373" i="3" s="1"/>
  <c r="AW372" i="1"/>
  <c r="L372" i="3" s="1"/>
  <c r="AW371" i="1"/>
  <c r="L371" i="3" s="1"/>
  <c r="AW370" i="1"/>
  <c r="L370" i="3" s="1"/>
  <c r="AW369" i="1"/>
  <c r="L369" i="3" s="1"/>
  <c r="AW368" i="1"/>
  <c r="L368" i="3" s="1"/>
  <c r="AW367" i="1"/>
  <c r="L367" i="3" s="1"/>
  <c r="AW366" i="1"/>
  <c r="L366" i="3" s="1"/>
  <c r="AW365" i="1"/>
  <c r="L365" i="3" s="1"/>
  <c r="AW364" i="1"/>
  <c r="L364" i="3" s="1"/>
  <c r="AW363" i="1"/>
  <c r="L363" i="3" s="1"/>
  <c r="AW362" i="1"/>
  <c r="L362" i="3" s="1"/>
  <c r="AW361" i="1"/>
  <c r="L361" i="3" s="1"/>
  <c r="AW360" i="1"/>
  <c r="L360" i="3" s="1"/>
  <c r="AW359" i="1"/>
  <c r="L359" i="3" s="1"/>
  <c r="AW358" i="1"/>
  <c r="L358" i="3" s="1"/>
  <c r="AW357" i="1"/>
  <c r="L357" i="3" s="1"/>
  <c r="AW356" i="1"/>
  <c r="L356" i="3" s="1"/>
  <c r="AW355" i="1"/>
  <c r="L355" i="3" s="1"/>
  <c r="AW354" i="1"/>
  <c r="L354" i="3" s="1"/>
  <c r="AW353" i="1"/>
  <c r="L353" i="3" s="1"/>
  <c r="AW352" i="1"/>
  <c r="L352" i="3" s="1"/>
  <c r="AW351" i="1"/>
  <c r="L351" i="3" s="1"/>
  <c r="AW350" i="1"/>
  <c r="L350" i="3" s="1"/>
  <c r="AW349" i="1"/>
  <c r="L349" i="3" s="1"/>
  <c r="AW348" i="1"/>
  <c r="L348" i="3" s="1"/>
  <c r="AW347" i="1"/>
  <c r="L347" i="3" s="1"/>
  <c r="AW346" i="1"/>
  <c r="L346" i="3" s="1"/>
  <c r="AW345" i="1"/>
  <c r="L345" i="3" s="1"/>
  <c r="AW344" i="1"/>
  <c r="L344" i="3" s="1"/>
  <c r="AW343" i="1"/>
  <c r="L343" i="3" s="1"/>
  <c r="AW342" i="1"/>
  <c r="L342" i="3" s="1"/>
  <c r="AW341" i="1"/>
  <c r="L341" i="3" s="1"/>
  <c r="AW340" i="1"/>
  <c r="L340" i="3" s="1"/>
  <c r="AW339" i="1"/>
  <c r="L339" i="3" s="1"/>
  <c r="AW338" i="1"/>
  <c r="L338" i="3" s="1"/>
  <c r="AW337" i="1"/>
  <c r="L337" i="3" s="1"/>
  <c r="AW336" i="1"/>
  <c r="L336" i="3" s="1"/>
  <c r="AW335" i="1"/>
  <c r="L335" i="3" s="1"/>
  <c r="AW334" i="1"/>
  <c r="L334" i="3" s="1"/>
  <c r="AW333" i="1"/>
  <c r="L333" i="3" s="1"/>
  <c r="AW332" i="1"/>
  <c r="L332" i="3" s="1"/>
  <c r="AW331" i="1"/>
  <c r="L331" i="3" s="1"/>
  <c r="AW330" i="1"/>
  <c r="L330" i="3" s="1"/>
  <c r="AW329" i="1"/>
  <c r="L329" i="3" s="1"/>
  <c r="AW328" i="1"/>
  <c r="L328" i="3" s="1"/>
  <c r="AW327" i="1"/>
  <c r="L327" i="3" s="1"/>
  <c r="AW326" i="1"/>
  <c r="L326" i="3" s="1"/>
  <c r="AW325" i="1"/>
  <c r="L325" i="3" s="1"/>
  <c r="AW324" i="1"/>
  <c r="L324" i="3" s="1"/>
  <c r="AW322" i="1"/>
  <c r="L322" i="3" s="1"/>
  <c r="AW321" i="1"/>
  <c r="L321" i="3" s="1"/>
  <c r="AW320" i="1"/>
  <c r="L320" i="3" s="1"/>
  <c r="AW319" i="1"/>
  <c r="L319" i="3" s="1"/>
  <c r="AW318" i="1"/>
  <c r="L318" i="3" s="1"/>
  <c r="AW317" i="1"/>
  <c r="L317" i="3" s="1"/>
  <c r="AW316" i="1"/>
  <c r="L316" i="3" s="1"/>
  <c r="AW315" i="1"/>
  <c r="L315" i="3" s="1"/>
  <c r="AW314" i="1"/>
  <c r="L314" i="3" s="1"/>
  <c r="AW313" i="1"/>
  <c r="L313" i="3" s="1"/>
  <c r="AW312" i="1"/>
  <c r="L312" i="3" s="1"/>
  <c r="AW311" i="1"/>
  <c r="L311" i="3" s="1"/>
  <c r="AW310" i="1"/>
  <c r="L310" i="3" s="1"/>
  <c r="AW309" i="1"/>
  <c r="L309" i="3" s="1"/>
  <c r="AW308" i="1"/>
  <c r="L308" i="3" s="1"/>
  <c r="AW307" i="1"/>
  <c r="L307" i="3" s="1"/>
  <c r="AW306" i="1"/>
  <c r="L306" i="3" s="1"/>
  <c r="AW305" i="1"/>
  <c r="L305" i="3" s="1"/>
  <c r="AW304" i="1"/>
  <c r="L304" i="3" s="1"/>
  <c r="AW303" i="1"/>
  <c r="L303" i="3" s="1"/>
  <c r="AW302" i="1"/>
  <c r="L302" i="3" s="1"/>
  <c r="AW301" i="1"/>
  <c r="L301" i="3" s="1"/>
  <c r="AW300" i="1"/>
  <c r="L300" i="3" s="1"/>
  <c r="AW299" i="1"/>
  <c r="L299" i="3" s="1"/>
  <c r="AW298" i="1"/>
  <c r="L298" i="3" s="1"/>
  <c r="AW297" i="1"/>
  <c r="L297" i="3" s="1"/>
  <c r="AW296" i="1"/>
  <c r="L296" i="3" s="1"/>
  <c r="AW294" i="1"/>
  <c r="L294" i="3" s="1"/>
  <c r="AW293" i="1"/>
  <c r="L293" i="3" s="1"/>
  <c r="AW292" i="1"/>
  <c r="L292" i="3" s="1"/>
  <c r="AW291" i="1"/>
  <c r="L291" i="3" s="1"/>
  <c r="AW290" i="1"/>
  <c r="L290" i="3" s="1"/>
  <c r="AW289" i="1"/>
  <c r="L289" i="3" s="1"/>
  <c r="AW288" i="1"/>
  <c r="L288" i="3" s="1"/>
  <c r="AW287" i="1"/>
  <c r="L287" i="3" s="1"/>
  <c r="AW286" i="1"/>
  <c r="L286" i="3" s="1"/>
  <c r="AW285" i="1"/>
  <c r="L285" i="3" s="1"/>
  <c r="AW284" i="1"/>
  <c r="L284" i="3" s="1"/>
  <c r="AW283" i="1"/>
  <c r="L283" i="3" s="1"/>
  <c r="AW282" i="1"/>
  <c r="L282" i="3" s="1"/>
  <c r="AW281" i="1"/>
  <c r="L281" i="3" s="1"/>
  <c r="AW280" i="1"/>
  <c r="L280" i="3" s="1"/>
  <c r="AW278" i="1"/>
  <c r="L278" i="3" s="1"/>
  <c r="AW277" i="1"/>
  <c r="L277" i="3" s="1"/>
  <c r="AW276" i="1"/>
  <c r="L276" i="3" s="1"/>
  <c r="AW275" i="1"/>
  <c r="L275" i="3" s="1"/>
  <c r="AW274" i="1"/>
  <c r="L274" i="3" s="1"/>
  <c r="AW273" i="1"/>
  <c r="L273" i="3" s="1"/>
  <c r="AW272" i="1"/>
  <c r="L272" i="3" s="1"/>
  <c r="AW270" i="1"/>
  <c r="L270" i="3" s="1"/>
  <c r="AW269" i="1"/>
  <c r="L269" i="3" s="1"/>
  <c r="AW268" i="1"/>
  <c r="L268" i="3" s="1"/>
  <c r="AW267" i="1"/>
  <c r="L267" i="3" s="1"/>
  <c r="AW266" i="1"/>
  <c r="L266" i="3" s="1"/>
  <c r="AW265" i="1"/>
  <c r="L265" i="3" s="1"/>
  <c r="AW264" i="1"/>
  <c r="L264" i="3" s="1"/>
  <c r="AW262" i="1"/>
  <c r="L262" i="3" s="1"/>
  <c r="AW261" i="1"/>
  <c r="L261" i="3" s="1"/>
  <c r="AW260" i="1"/>
  <c r="L260" i="3" s="1"/>
  <c r="AW259" i="1"/>
  <c r="L259" i="3" s="1"/>
  <c r="AW258" i="1"/>
  <c r="L258" i="3" s="1"/>
  <c r="AW257" i="1"/>
  <c r="L257" i="3" s="1"/>
  <c r="AW256" i="1"/>
  <c r="L256" i="3" s="1"/>
  <c r="AW254" i="1"/>
  <c r="L254" i="3" s="1"/>
  <c r="AW253" i="1"/>
  <c r="L253" i="3" s="1"/>
  <c r="AW252" i="1"/>
  <c r="L252" i="3" s="1"/>
  <c r="AW251" i="1"/>
  <c r="L251" i="3" s="1"/>
  <c r="AW250" i="1"/>
  <c r="L250" i="3" s="1"/>
  <c r="AW249" i="1"/>
  <c r="L249" i="3" s="1"/>
  <c r="AW248" i="1"/>
  <c r="L248" i="3" s="1"/>
  <c r="AW246" i="1"/>
  <c r="L246" i="3" s="1"/>
  <c r="AW244" i="1"/>
  <c r="L244" i="3" s="1"/>
  <c r="AW243" i="1"/>
  <c r="L243" i="3" s="1"/>
  <c r="AW242" i="1"/>
  <c r="L242" i="3" s="1"/>
  <c r="AW241" i="1"/>
  <c r="L241" i="3" s="1"/>
  <c r="AW240" i="1"/>
  <c r="L240" i="3" s="1"/>
  <c r="AW239" i="1"/>
  <c r="L239" i="3" s="1"/>
  <c r="AW237" i="1"/>
  <c r="L237" i="3" s="1"/>
  <c r="AW236" i="1"/>
  <c r="L236" i="3" s="1"/>
  <c r="AW235" i="1"/>
  <c r="L235" i="3" s="1"/>
  <c r="AW234" i="1"/>
  <c r="L234" i="3" s="1"/>
  <c r="AW233" i="1"/>
  <c r="L233" i="3" s="1"/>
  <c r="AW232" i="1"/>
  <c r="L232" i="3" s="1"/>
  <c r="AW230" i="1"/>
  <c r="L230" i="3" s="1"/>
  <c r="AW229" i="1"/>
  <c r="L229" i="3" s="1"/>
  <c r="AW228" i="1"/>
  <c r="L228" i="3" s="1"/>
  <c r="AW227" i="1"/>
  <c r="L227" i="3" s="1"/>
  <c r="AW226" i="1"/>
  <c r="L226" i="3" s="1"/>
  <c r="AW225" i="1"/>
  <c r="L225" i="3" s="1"/>
  <c r="AW224" i="1"/>
  <c r="L224" i="3" s="1"/>
  <c r="AW222" i="1"/>
  <c r="L222" i="3" s="1"/>
  <c r="AW221" i="1"/>
  <c r="L221" i="3" s="1"/>
  <c r="AW220" i="1"/>
  <c r="L220" i="3" s="1"/>
  <c r="AW219" i="1"/>
  <c r="L219" i="3" s="1"/>
  <c r="AW218" i="1"/>
  <c r="L218" i="3" s="1"/>
  <c r="AW217" i="1"/>
  <c r="L217" i="3" s="1"/>
  <c r="AW216" i="1"/>
  <c r="L216" i="3" s="1"/>
  <c r="AW214" i="1"/>
  <c r="L214" i="3" s="1"/>
  <c r="AW213" i="1"/>
  <c r="L213" i="3" s="1"/>
  <c r="AW212" i="1"/>
  <c r="L212" i="3" s="1"/>
  <c r="AW211" i="1"/>
  <c r="L211" i="3" s="1"/>
  <c r="AW210" i="1"/>
  <c r="L210" i="3" s="1"/>
  <c r="AW209" i="1"/>
  <c r="L209" i="3" s="1"/>
  <c r="AW208" i="1"/>
  <c r="L208" i="3" s="1"/>
  <c r="AW206" i="1"/>
  <c r="L206" i="3" s="1"/>
  <c r="AW205" i="1"/>
  <c r="L205" i="3" s="1"/>
  <c r="AW204" i="1"/>
  <c r="L204" i="3" s="1"/>
  <c r="AW203" i="1"/>
  <c r="L203" i="3" s="1"/>
  <c r="AW202" i="1"/>
  <c r="L202" i="3" s="1"/>
  <c r="AW201" i="1"/>
  <c r="L201" i="3" s="1"/>
  <c r="AW199" i="1"/>
  <c r="L199" i="3" s="1"/>
  <c r="AW198" i="1"/>
  <c r="L198" i="3" s="1"/>
  <c r="AW197" i="1"/>
  <c r="L197" i="3" s="1"/>
  <c r="AW196" i="1"/>
  <c r="L196" i="3" s="1"/>
  <c r="AW195" i="1"/>
  <c r="L195" i="3" s="1"/>
  <c r="AW194" i="1"/>
  <c r="L194" i="3" s="1"/>
  <c r="AW193" i="1"/>
  <c r="L193" i="3" s="1"/>
  <c r="AW191" i="1"/>
  <c r="L191" i="3" s="1"/>
  <c r="AW190" i="1"/>
  <c r="L190" i="3" s="1"/>
  <c r="AW189" i="1"/>
  <c r="L189" i="3" s="1"/>
  <c r="AW188" i="1"/>
  <c r="L188" i="3" s="1"/>
  <c r="AW187" i="1"/>
  <c r="L187" i="3" s="1"/>
  <c r="AW186" i="1"/>
  <c r="L186" i="3" s="1"/>
  <c r="AW185" i="1"/>
  <c r="L185" i="3" s="1"/>
  <c r="AW183" i="1"/>
  <c r="L183" i="3" s="1"/>
  <c r="AW182" i="1"/>
  <c r="L182" i="3" s="1"/>
  <c r="AW181" i="1"/>
  <c r="L181" i="3" s="1"/>
  <c r="AW180" i="1"/>
  <c r="L180" i="3" s="1"/>
  <c r="AW179" i="1"/>
  <c r="L179" i="3" s="1"/>
  <c r="AW178" i="1"/>
  <c r="L178" i="3" s="1"/>
  <c r="AW177" i="1"/>
  <c r="L177" i="3" s="1"/>
  <c r="AW175" i="1"/>
  <c r="L175" i="3" s="1"/>
  <c r="AW174" i="1"/>
  <c r="L174" i="3" s="1"/>
  <c r="AW173" i="1"/>
  <c r="L173" i="3" s="1"/>
  <c r="AW172" i="1"/>
  <c r="L172" i="3" s="1"/>
  <c r="AW171" i="1"/>
  <c r="L171" i="3" s="1"/>
  <c r="AW170" i="1"/>
  <c r="L170" i="3" s="1"/>
  <c r="AW169" i="1"/>
  <c r="L169" i="3" s="1"/>
  <c r="AW167" i="1"/>
  <c r="L167" i="3" s="1"/>
  <c r="AW166" i="1"/>
  <c r="L166" i="3" s="1"/>
  <c r="AW165" i="1"/>
  <c r="L165" i="3" s="1"/>
  <c r="AW164" i="1"/>
  <c r="L164" i="3" s="1"/>
  <c r="AW163" i="1"/>
  <c r="L163" i="3" s="1"/>
  <c r="AW162" i="1"/>
  <c r="L162" i="3" s="1"/>
  <c r="AW161" i="1"/>
  <c r="L161" i="3" s="1"/>
  <c r="AW159" i="1"/>
  <c r="L159" i="3" s="1"/>
  <c r="AW158" i="1"/>
  <c r="L158" i="3" s="1"/>
  <c r="AW157" i="1"/>
  <c r="L157" i="3" s="1"/>
  <c r="AW156" i="1"/>
  <c r="L156" i="3" s="1"/>
  <c r="AW155" i="1"/>
  <c r="L155" i="3" s="1"/>
  <c r="AW154" i="1"/>
  <c r="L154" i="3" s="1"/>
  <c r="AW153" i="1"/>
  <c r="L153" i="3" s="1"/>
  <c r="AW151" i="1"/>
  <c r="L151" i="3" s="1"/>
  <c r="AW150" i="1"/>
  <c r="L150" i="3" s="1"/>
  <c r="AW149" i="1"/>
  <c r="L149" i="3" s="1"/>
  <c r="AW148" i="1"/>
  <c r="L148" i="3" s="1"/>
  <c r="AW147" i="1"/>
  <c r="L147" i="3" s="1"/>
  <c r="AW146" i="1"/>
  <c r="L146" i="3" s="1"/>
  <c r="AW145" i="1"/>
  <c r="L145" i="3" s="1"/>
  <c r="AW143" i="1"/>
  <c r="L143" i="3" s="1"/>
  <c r="AW142" i="1"/>
  <c r="L142" i="3" s="1"/>
  <c r="AW141" i="1"/>
  <c r="L141" i="3" s="1"/>
  <c r="AW140" i="1"/>
  <c r="L140" i="3" s="1"/>
  <c r="AW139" i="1"/>
  <c r="L139" i="3" s="1"/>
  <c r="AW138" i="1"/>
  <c r="L138" i="3" s="1"/>
  <c r="AW137" i="1"/>
  <c r="L137" i="3" s="1"/>
  <c r="AW135" i="1"/>
  <c r="L135" i="3" s="1"/>
  <c r="AW134" i="1"/>
  <c r="L134" i="3" s="1"/>
  <c r="AW133" i="1"/>
  <c r="L133" i="3" s="1"/>
  <c r="AW131" i="1"/>
  <c r="L131" i="3" s="1"/>
  <c r="AW130" i="1"/>
  <c r="L130" i="3" s="1"/>
  <c r="AW129" i="1"/>
  <c r="L129" i="3" s="1"/>
  <c r="AW127" i="1"/>
  <c r="L127" i="3" s="1"/>
  <c r="AW126" i="1"/>
  <c r="L126" i="3" s="1"/>
  <c r="AW125" i="1"/>
  <c r="L125" i="3" s="1"/>
  <c r="AW123" i="1"/>
  <c r="L123" i="3" s="1"/>
  <c r="AW122" i="1"/>
  <c r="L122" i="3" s="1"/>
  <c r="AW121" i="1"/>
  <c r="L121" i="3" s="1"/>
  <c r="AW119" i="1"/>
  <c r="L119" i="3" s="1"/>
  <c r="AW118" i="1"/>
  <c r="L118" i="3" s="1"/>
  <c r="AW117" i="1"/>
  <c r="L117" i="3" s="1"/>
  <c r="AW115" i="1"/>
  <c r="L115" i="3" s="1"/>
  <c r="AW114" i="1"/>
  <c r="L114" i="3" s="1"/>
  <c r="AW113" i="1"/>
  <c r="L113" i="3" s="1"/>
  <c r="AW111" i="1"/>
  <c r="L111" i="3" s="1"/>
  <c r="AW110" i="1"/>
  <c r="L110" i="3" s="1"/>
  <c r="AW109" i="1"/>
  <c r="L109" i="3" s="1"/>
  <c r="AW107" i="1"/>
  <c r="L107" i="3" s="1"/>
  <c r="AW106" i="1"/>
  <c r="L106" i="3" s="1"/>
  <c r="AW105" i="1"/>
  <c r="L105" i="3" s="1"/>
  <c r="AW103" i="1"/>
  <c r="L103" i="3" s="1"/>
  <c r="AW102" i="1"/>
  <c r="L102" i="3" s="1"/>
  <c r="AW101" i="1"/>
  <c r="L101" i="3" s="1"/>
  <c r="AW99" i="1"/>
  <c r="L99" i="3" s="1"/>
  <c r="AW98" i="1"/>
  <c r="L98" i="3" s="1"/>
  <c r="AW97" i="1"/>
  <c r="L97" i="3" s="1"/>
  <c r="AW95" i="1"/>
  <c r="L95" i="3" s="1"/>
  <c r="AW94" i="1"/>
  <c r="L94" i="3" s="1"/>
  <c r="AW93" i="1"/>
  <c r="L93" i="3" s="1"/>
  <c r="AW91" i="1"/>
  <c r="L91" i="3" s="1"/>
  <c r="AW90" i="1"/>
  <c r="L90" i="3" s="1"/>
  <c r="AW89" i="1"/>
  <c r="L89" i="3" s="1"/>
  <c r="AW87" i="1"/>
  <c r="L87" i="3" s="1"/>
  <c r="AW86" i="1"/>
  <c r="L86" i="3" s="1"/>
  <c r="AW85" i="1"/>
  <c r="L85" i="3" s="1"/>
  <c r="AW83" i="1"/>
  <c r="L83" i="3" s="1"/>
  <c r="AW82" i="1"/>
  <c r="L82" i="3" s="1"/>
  <c r="AW81" i="1"/>
  <c r="L81" i="3" s="1"/>
  <c r="AW79" i="1"/>
  <c r="L79" i="3" s="1"/>
  <c r="AW78" i="1"/>
  <c r="L78" i="3" s="1"/>
  <c r="AW77" i="1"/>
  <c r="L77" i="3" s="1"/>
  <c r="AW75" i="1"/>
  <c r="L75" i="3" s="1"/>
  <c r="AW74" i="1"/>
  <c r="L74" i="3" s="1"/>
  <c r="AW73" i="1"/>
  <c r="L73" i="3" s="1"/>
  <c r="AW71" i="1"/>
  <c r="L71" i="3" s="1"/>
  <c r="AW70" i="1"/>
  <c r="L70" i="3" s="1"/>
  <c r="AW69" i="1"/>
  <c r="L69" i="3" s="1"/>
  <c r="AW67" i="1"/>
  <c r="L67" i="3" s="1"/>
  <c r="AW66" i="1"/>
  <c r="L66" i="3" s="1"/>
  <c r="AW65" i="1"/>
  <c r="L65" i="3" s="1"/>
  <c r="AW63" i="1"/>
  <c r="L63" i="3" s="1"/>
  <c r="AW62" i="1"/>
  <c r="L62" i="3" s="1"/>
  <c r="AW61" i="1"/>
  <c r="L61" i="3" s="1"/>
  <c r="AW59" i="1"/>
  <c r="L59" i="3" s="1"/>
  <c r="AW58" i="1"/>
  <c r="L58" i="3" s="1"/>
  <c r="AW57" i="1"/>
  <c r="L57" i="3" s="1"/>
  <c r="AW55" i="1"/>
  <c r="L55" i="3" s="1"/>
  <c r="AW54" i="1"/>
  <c r="L54" i="3" s="1"/>
  <c r="AW53" i="1"/>
  <c r="L53" i="3" s="1"/>
  <c r="AW51" i="1"/>
  <c r="L51" i="3" s="1"/>
  <c r="AW50" i="1"/>
  <c r="L50" i="3" s="1"/>
  <c r="AW49" i="1"/>
  <c r="L49" i="3" s="1"/>
  <c r="AW47" i="1"/>
  <c r="L47" i="3" s="1"/>
  <c r="AW46" i="1"/>
  <c r="L46" i="3" s="1"/>
  <c r="AW45" i="1"/>
  <c r="L45" i="3" s="1"/>
  <c r="AW43" i="1"/>
  <c r="L43" i="3" s="1"/>
  <c r="AW42" i="1"/>
  <c r="L42" i="3" s="1"/>
  <c r="AW41" i="1"/>
  <c r="L41" i="3" s="1"/>
  <c r="AW39" i="1"/>
  <c r="L39" i="3" s="1"/>
  <c r="AW38" i="1"/>
  <c r="L38" i="3" s="1"/>
  <c r="AW35" i="1"/>
  <c r="L35" i="3" s="1"/>
  <c r="AW34" i="1"/>
  <c r="L34" i="3" s="1"/>
  <c r="AW33" i="1"/>
  <c r="L33" i="3" s="1"/>
  <c r="AW31" i="1"/>
  <c r="L31" i="3" s="1"/>
  <c r="AW30" i="1"/>
  <c r="L30" i="3" s="1"/>
  <c r="AW27" i="1"/>
  <c r="L27" i="3" s="1"/>
  <c r="AW26" i="1"/>
  <c r="L26" i="3" s="1"/>
  <c r="AW25" i="1"/>
  <c r="L25" i="3" s="1"/>
  <c r="AW23" i="1"/>
  <c r="L23" i="3" s="1"/>
  <c r="AW22" i="1"/>
  <c r="L22" i="3" s="1"/>
  <c r="AW19" i="1"/>
  <c r="L19" i="3" s="1"/>
  <c r="AW18" i="1"/>
  <c r="L18" i="3" s="1"/>
  <c r="AW17" i="1"/>
  <c r="L17" i="3" s="1"/>
  <c r="AW15" i="1"/>
  <c r="L15" i="3" s="1"/>
  <c r="AW14" i="1"/>
  <c r="L14" i="3" s="1"/>
  <c r="AW11" i="1"/>
  <c r="L11" i="3" s="1"/>
  <c r="AW10" i="1"/>
  <c r="L10" i="3" s="1"/>
  <c r="AW9" i="1"/>
  <c r="L9" i="3" s="1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J13" i="5" l="1"/>
  <c r="K13" i="5" s="1"/>
  <c r="C2" i="2"/>
  <c r="K2" i="2"/>
  <c r="B2" i="2"/>
  <c r="E2" i="2"/>
  <c r="AW7" i="1"/>
  <c r="J2" i="2"/>
  <c r="D2" i="2"/>
  <c r="L2" i="2"/>
  <c r="G2" i="2"/>
  <c r="I2" i="2"/>
  <c r="F2" i="2"/>
  <c r="H2" i="2"/>
  <c r="M2" i="2"/>
  <c r="W479" i="1"/>
  <c r="J479" i="3" s="1"/>
  <c r="W471" i="1"/>
  <c r="J471" i="3" s="1"/>
  <c r="W463" i="1"/>
  <c r="J463" i="3" s="1"/>
  <c r="W455" i="1"/>
  <c r="J455" i="3" s="1"/>
  <c r="W447" i="1"/>
  <c r="J447" i="3" s="1"/>
  <c r="W439" i="1"/>
  <c r="J439" i="3" s="1"/>
  <c r="W431" i="1"/>
  <c r="J431" i="3" s="1"/>
  <c r="W423" i="1"/>
  <c r="J423" i="3" s="1"/>
  <c r="W415" i="1"/>
  <c r="J415" i="3" s="1"/>
  <c r="W407" i="1"/>
  <c r="J407" i="3" s="1"/>
  <c r="W399" i="1"/>
  <c r="J399" i="3" s="1"/>
  <c r="W391" i="1"/>
  <c r="J391" i="3" s="1"/>
  <c r="W383" i="1"/>
  <c r="J383" i="3" s="1"/>
  <c r="W375" i="1"/>
  <c r="J375" i="3" s="1"/>
  <c r="W367" i="1"/>
  <c r="J367" i="3" s="1"/>
  <c r="W359" i="1"/>
  <c r="J359" i="3" s="1"/>
  <c r="W351" i="1"/>
  <c r="J351" i="3" s="1"/>
  <c r="W343" i="1"/>
  <c r="J343" i="3" s="1"/>
  <c r="W335" i="1"/>
  <c r="J335" i="3" s="1"/>
  <c r="W332" i="1"/>
  <c r="J332" i="3" s="1"/>
  <c r="W327" i="1"/>
  <c r="J327" i="3" s="1"/>
  <c r="W319" i="1"/>
  <c r="J319" i="3" s="1"/>
  <c r="W311" i="1"/>
  <c r="J311" i="3" s="1"/>
  <c r="W303" i="1"/>
  <c r="J303" i="3" s="1"/>
  <c r="W295" i="1"/>
  <c r="J295" i="3" s="1"/>
  <c r="W287" i="1"/>
  <c r="J287" i="3" s="1"/>
  <c r="W279" i="1"/>
  <c r="J279" i="3" s="1"/>
  <c r="W271" i="1"/>
  <c r="J271" i="3" s="1"/>
  <c r="W263" i="1"/>
  <c r="J263" i="3" s="1"/>
  <c r="W255" i="1"/>
  <c r="J255" i="3" s="1"/>
  <c r="W247" i="1"/>
  <c r="J247" i="3" s="1"/>
  <c r="W238" i="1"/>
  <c r="J238" i="3" s="1"/>
  <c r="W231" i="1"/>
  <c r="J231" i="3" s="1"/>
  <c r="W223" i="1"/>
  <c r="J223" i="3" s="1"/>
  <c r="W215" i="1"/>
  <c r="J215" i="3" s="1"/>
  <c r="W207" i="1"/>
  <c r="J207" i="3" s="1"/>
  <c r="W200" i="1"/>
  <c r="J200" i="3" s="1"/>
  <c r="W192" i="1"/>
  <c r="J192" i="3" s="1"/>
  <c r="W184" i="1"/>
  <c r="J184" i="3" s="1"/>
  <c r="W176" i="1"/>
  <c r="J176" i="3" s="1"/>
  <c r="W168" i="1"/>
  <c r="J168" i="3" s="1"/>
  <c r="W160" i="1"/>
  <c r="J160" i="3" s="1"/>
  <c r="W152" i="1"/>
  <c r="J152" i="3" s="1"/>
  <c r="W144" i="1"/>
  <c r="J144" i="3" s="1"/>
  <c r="W136" i="1"/>
  <c r="J136" i="3" s="1"/>
  <c r="W128" i="1"/>
  <c r="J128" i="3" s="1"/>
  <c r="W120" i="1"/>
  <c r="J120" i="3" s="1"/>
  <c r="W112" i="1"/>
  <c r="J112" i="3" s="1"/>
  <c r="W104" i="1"/>
  <c r="J104" i="3" s="1"/>
  <c r="W96" i="1"/>
  <c r="J96" i="3" s="1"/>
  <c r="W88" i="1"/>
  <c r="J88" i="3" s="1"/>
  <c r="W80" i="1"/>
  <c r="J80" i="3" s="1"/>
  <c r="W72" i="1"/>
  <c r="J72" i="3" s="1"/>
  <c r="W64" i="1"/>
  <c r="J64" i="3" s="1"/>
  <c r="W56" i="1"/>
  <c r="J56" i="3" s="1"/>
  <c r="W48" i="1"/>
  <c r="J48" i="3" s="1"/>
  <c r="W40" i="1"/>
  <c r="J40" i="3" s="1"/>
  <c r="W32" i="1"/>
  <c r="J32" i="3" s="1"/>
  <c r="W24" i="1"/>
  <c r="J24" i="3" s="1"/>
  <c r="W16" i="1"/>
  <c r="J16" i="3" s="1"/>
  <c r="W8" i="1"/>
  <c r="J8" i="3" s="1"/>
  <c r="AJ484" i="1"/>
  <c r="K484" i="3" s="1"/>
  <c r="AJ483" i="1"/>
  <c r="K483" i="3" s="1"/>
  <c r="AJ482" i="1"/>
  <c r="K482" i="3" s="1"/>
  <c r="AJ481" i="1"/>
  <c r="K481" i="3" s="1"/>
  <c r="AJ480" i="1"/>
  <c r="K480" i="3" s="1"/>
  <c r="AJ479" i="1"/>
  <c r="K479" i="3" s="1"/>
  <c r="AJ478" i="1"/>
  <c r="K478" i="3" s="1"/>
  <c r="AJ477" i="1"/>
  <c r="K477" i="3" s="1"/>
  <c r="AJ476" i="1"/>
  <c r="K476" i="3" s="1"/>
  <c r="AJ475" i="1"/>
  <c r="K475" i="3" s="1"/>
  <c r="AJ474" i="1"/>
  <c r="K474" i="3" s="1"/>
  <c r="AJ473" i="1"/>
  <c r="K473" i="3" s="1"/>
  <c r="AJ472" i="1"/>
  <c r="K472" i="3" s="1"/>
  <c r="AJ471" i="1"/>
  <c r="K471" i="3" s="1"/>
  <c r="AJ470" i="1"/>
  <c r="K470" i="3" s="1"/>
  <c r="AJ469" i="1"/>
  <c r="K469" i="3" s="1"/>
  <c r="AJ468" i="1"/>
  <c r="K468" i="3" s="1"/>
  <c r="AJ467" i="1"/>
  <c r="K467" i="3" s="1"/>
  <c r="AJ466" i="1"/>
  <c r="K466" i="3" s="1"/>
  <c r="AJ465" i="1"/>
  <c r="K465" i="3" s="1"/>
  <c r="AJ464" i="1"/>
  <c r="K464" i="3" s="1"/>
  <c r="AJ463" i="1"/>
  <c r="K463" i="3" s="1"/>
  <c r="AJ462" i="1"/>
  <c r="K462" i="3" s="1"/>
  <c r="AJ461" i="1"/>
  <c r="K461" i="3" s="1"/>
  <c r="AJ460" i="1"/>
  <c r="K460" i="3" s="1"/>
  <c r="AJ459" i="1"/>
  <c r="K459" i="3" s="1"/>
  <c r="AJ458" i="1"/>
  <c r="K458" i="3" s="1"/>
  <c r="AJ457" i="1"/>
  <c r="K457" i="3" s="1"/>
  <c r="AJ456" i="1"/>
  <c r="K456" i="3" s="1"/>
  <c r="AJ455" i="1"/>
  <c r="K455" i="3" s="1"/>
  <c r="AJ454" i="1"/>
  <c r="K454" i="3" s="1"/>
  <c r="AJ453" i="1"/>
  <c r="K453" i="3" s="1"/>
  <c r="AJ452" i="1"/>
  <c r="K452" i="3" s="1"/>
  <c r="AJ451" i="1"/>
  <c r="K451" i="3" s="1"/>
  <c r="AJ450" i="1"/>
  <c r="K450" i="3" s="1"/>
  <c r="AJ449" i="1"/>
  <c r="K449" i="3" s="1"/>
  <c r="AJ448" i="1"/>
  <c r="K448" i="3" s="1"/>
  <c r="AJ447" i="1"/>
  <c r="K447" i="3" s="1"/>
  <c r="AJ446" i="1"/>
  <c r="K446" i="3" s="1"/>
  <c r="AJ445" i="1"/>
  <c r="K445" i="3" s="1"/>
  <c r="AJ444" i="1"/>
  <c r="K444" i="3" s="1"/>
  <c r="AJ443" i="1"/>
  <c r="K443" i="3" s="1"/>
  <c r="AJ442" i="1"/>
  <c r="K442" i="3" s="1"/>
  <c r="AJ441" i="1"/>
  <c r="K441" i="3" s="1"/>
  <c r="AJ440" i="1"/>
  <c r="K440" i="3" s="1"/>
  <c r="AJ439" i="1"/>
  <c r="K439" i="3" s="1"/>
  <c r="AJ438" i="1"/>
  <c r="K438" i="3" s="1"/>
  <c r="AJ437" i="1"/>
  <c r="K437" i="3" s="1"/>
  <c r="AJ436" i="1"/>
  <c r="K436" i="3" s="1"/>
  <c r="AJ435" i="1"/>
  <c r="K435" i="3" s="1"/>
  <c r="AJ434" i="1"/>
  <c r="K434" i="3" s="1"/>
  <c r="AJ433" i="1"/>
  <c r="K433" i="3" s="1"/>
  <c r="AJ432" i="1"/>
  <c r="K432" i="3" s="1"/>
  <c r="AJ431" i="1"/>
  <c r="K431" i="3" s="1"/>
  <c r="AJ430" i="1"/>
  <c r="K430" i="3" s="1"/>
  <c r="AJ429" i="1"/>
  <c r="K429" i="3" s="1"/>
  <c r="AJ428" i="1"/>
  <c r="K428" i="3" s="1"/>
  <c r="AJ427" i="1"/>
  <c r="K427" i="3" s="1"/>
  <c r="AJ426" i="1"/>
  <c r="K426" i="3" s="1"/>
  <c r="AJ425" i="1"/>
  <c r="K425" i="3" s="1"/>
  <c r="AJ424" i="1"/>
  <c r="K424" i="3" s="1"/>
  <c r="AJ423" i="1"/>
  <c r="K423" i="3" s="1"/>
  <c r="AJ422" i="1"/>
  <c r="K422" i="3" s="1"/>
  <c r="AJ421" i="1"/>
  <c r="K421" i="3" s="1"/>
  <c r="AJ420" i="1"/>
  <c r="K420" i="3" s="1"/>
  <c r="AJ419" i="1"/>
  <c r="K419" i="3" s="1"/>
  <c r="AJ418" i="1"/>
  <c r="K418" i="3" s="1"/>
  <c r="AJ417" i="1"/>
  <c r="K417" i="3" s="1"/>
  <c r="AJ416" i="1"/>
  <c r="K416" i="3" s="1"/>
  <c r="AJ415" i="1"/>
  <c r="K415" i="3" s="1"/>
  <c r="AJ414" i="1"/>
  <c r="K414" i="3" s="1"/>
  <c r="AJ413" i="1"/>
  <c r="K413" i="3" s="1"/>
  <c r="AJ412" i="1"/>
  <c r="K412" i="3" s="1"/>
  <c r="AJ411" i="1"/>
  <c r="K411" i="3" s="1"/>
  <c r="AJ410" i="1"/>
  <c r="K410" i="3" s="1"/>
  <c r="AJ409" i="1"/>
  <c r="K409" i="3" s="1"/>
  <c r="AJ408" i="1"/>
  <c r="K408" i="3" s="1"/>
  <c r="AJ407" i="1"/>
  <c r="K407" i="3" s="1"/>
  <c r="AJ406" i="1"/>
  <c r="K406" i="3" s="1"/>
  <c r="AJ405" i="1"/>
  <c r="K405" i="3" s="1"/>
  <c r="AJ404" i="1"/>
  <c r="K404" i="3" s="1"/>
  <c r="AJ403" i="1"/>
  <c r="K403" i="3" s="1"/>
  <c r="AJ402" i="1"/>
  <c r="K402" i="3" s="1"/>
  <c r="AJ401" i="1"/>
  <c r="K401" i="3" s="1"/>
  <c r="AJ400" i="1"/>
  <c r="K400" i="3" s="1"/>
  <c r="AJ399" i="1"/>
  <c r="K399" i="3" s="1"/>
  <c r="AJ398" i="1"/>
  <c r="K398" i="3" s="1"/>
  <c r="AJ397" i="1"/>
  <c r="K397" i="3" s="1"/>
  <c r="AJ396" i="1"/>
  <c r="K396" i="3" s="1"/>
  <c r="AJ395" i="1"/>
  <c r="K395" i="3" s="1"/>
  <c r="AJ394" i="1"/>
  <c r="K394" i="3" s="1"/>
  <c r="AJ393" i="1"/>
  <c r="K393" i="3" s="1"/>
  <c r="AJ392" i="1"/>
  <c r="K392" i="3" s="1"/>
  <c r="AJ391" i="1"/>
  <c r="K391" i="3" s="1"/>
  <c r="AJ390" i="1"/>
  <c r="K390" i="3" s="1"/>
  <c r="AJ389" i="1"/>
  <c r="K389" i="3" s="1"/>
  <c r="AJ388" i="1"/>
  <c r="K388" i="3" s="1"/>
  <c r="AJ387" i="1"/>
  <c r="K387" i="3" s="1"/>
  <c r="AJ386" i="1"/>
  <c r="K386" i="3" s="1"/>
  <c r="AJ385" i="1"/>
  <c r="K385" i="3" s="1"/>
  <c r="AJ384" i="1"/>
  <c r="K384" i="3" s="1"/>
  <c r="AJ383" i="1"/>
  <c r="K383" i="3" s="1"/>
  <c r="AJ382" i="1"/>
  <c r="K382" i="3" s="1"/>
  <c r="AJ381" i="1"/>
  <c r="K381" i="3" s="1"/>
  <c r="AJ380" i="1"/>
  <c r="K380" i="3" s="1"/>
  <c r="AJ379" i="1"/>
  <c r="K379" i="3" s="1"/>
  <c r="AJ378" i="1"/>
  <c r="K378" i="3" s="1"/>
  <c r="AJ377" i="1"/>
  <c r="K377" i="3" s="1"/>
  <c r="AJ376" i="1"/>
  <c r="K376" i="3" s="1"/>
  <c r="AJ375" i="1"/>
  <c r="K375" i="3" s="1"/>
  <c r="AJ374" i="1"/>
  <c r="K374" i="3" s="1"/>
  <c r="AJ373" i="1"/>
  <c r="K373" i="3" s="1"/>
  <c r="AJ372" i="1"/>
  <c r="K372" i="3" s="1"/>
  <c r="AJ371" i="1"/>
  <c r="K371" i="3" s="1"/>
  <c r="AJ370" i="1"/>
  <c r="K370" i="3" s="1"/>
  <c r="AJ369" i="1"/>
  <c r="K369" i="3" s="1"/>
  <c r="AJ368" i="1"/>
  <c r="K368" i="3" s="1"/>
  <c r="AJ367" i="1"/>
  <c r="K367" i="3" s="1"/>
  <c r="AJ366" i="1"/>
  <c r="K366" i="3" s="1"/>
  <c r="AJ365" i="1"/>
  <c r="K365" i="3" s="1"/>
  <c r="AJ364" i="1"/>
  <c r="K364" i="3" s="1"/>
  <c r="AJ363" i="1"/>
  <c r="K363" i="3" s="1"/>
  <c r="AJ362" i="1"/>
  <c r="K362" i="3" s="1"/>
  <c r="AJ361" i="1"/>
  <c r="K361" i="3" s="1"/>
  <c r="AJ360" i="1"/>
  <c r="K360" i="3" s="1"/>
  <c r="AJ359" i="1"/>
  <c r="K359" i="3" s="1"/>
  <c r="AJ358" i="1"/>
  <c r="K358" i="3" s="1"/>
  <c r="AJ357" i="1"/>
  <c r="K357" i="3" s="1"/>
  <c r="AJ356" i="1"/>
  <c r="K356" i="3" s="1"/>
  <c r="AJ355" i="1"/>
  <c r="K355" i="3" s="1"/>
  <c r="AJ354" i="1"/>
  <c r="K354" i="3" s="1"/>
  <c r="AJ353" i="1"/>
  <c r="K353" i="3" s="1"/>
  <c r="AJ352" i="1"/>
  <c r="K352" i="3" s="1"/>
  <c r="AJ351" i="1"/>
  <c r="K351" i="3" s="1"/>
  <c r="AJ350" i="1"/>
  <c r="K350" i="3" s="1"/>
  <c r="AJ349" i="1"/>
  <c r="K349" i="3" s="1"/>
  <c r="AJ348" i="1"/>
  <c r="K348" i="3" s="1"/>
  <c r="AJ347" i="1"/>
  <c r="K347" i="3" s="1"/>
  <c r="AJ346" i="1"/>
  <c r="K346" i="3" s="1"/>
  <c r="AJ345" i="1"/>
  <c r="K345" i="3" s="1"/>
  <c r="AJ344" i="1"/>
  <c r="K344" i="3" s="1"/>
  <c r="AJ343" i="1"/>
  <c r="K343" i="3" s="1"/>
  <c r="AJ342" i="1"/>
  <c r="K342" i="3" s="1"/>
  <c r="AJ341" i="1"/>
  <c r="K341" i="3" s="1"/>
  <c r="AJ340" i="1"/>
  <c r="K340" i="3" s="1"/>
  <c r="AJ339" i="1"/>
  <c r="K339" i="3" s="1"/>
  <c r="AJ338" i="1"/>
  <c r="K338" i="3" s="1"/>
  <c r="AJ337" i="1"/>
  <c r="K337" i="3" s="1"/>
  <c r="AJ336" i="1"/>
  <c r="K336" i="3" s="1"/>
  <c r="AJ335" i="1"/>
  <c r="K335" i="3" s="1"/>
  <c r="AJ334" i="1"/>
  <c r="K334" i="3" s="1"/>
  <c r="AJ333" i="1"/>
  <c r="K333" i="3" s="1"/>
  <c r="AJ332" i="1"/>
  <c r="K332" i="3" s="1"/>
  <c r="AJ331" i="1"/>
  <c r="K331" i="3" s="1"/>
  <c r="AJ330" i="1"/>
  <c r="K330" i="3" s="1"/>
  <c r="AJ329" i="1"/>
  <c r="K329" i="3" s="1"/>
  <c r="AJ328" i="1"/>
  <c r="K328" i="3" s="1"/>
  <c r="AJ327" i="1"/>
  <c r="K327" i="3" s="1"/>
  <c r="AJ326" i="1"/>
  <c r="K326" i="3" s="1"/>
  <c r="AJ325" i="1"/>
  <c r="K325" i="3" s="1"/>
  <c r="AJ324" i="1"/>
  <c r="K324" i="3" s="1"/>
  <c r="AJ323" i="1"/>
  <c r="K323" i="3" s="1"/>
  <c r="AJ322" i="1"/>
  <c r="K322" i="3" s="1"/>
  <c r="AJ321" i="1"/>
  <c r="K321" i="3" s="1"/>
  <c r="AJ320" i="1"/>
  <c r="K320" i="3" s="1"/>
  <c r="AJ319" i="1"/>
  <c r="K319" i="3" s="1"/>
  <c r="AJ318" i="1"/>
  <c r="K318" i="3" s="1"/>
  <c r="AJ317" i="1"/>
  <c r="K317" i="3" s="1"/>
  <c r="AJ316" i="1"/>
  <c r="K316" i="3" s="1"/>
  <c r="AJ315" i="1"/>
  <c r="K315" i="3" s="1"/>
  <c r="AJ314" i="1"/>
  <c r="K314" i="3" s="1"/>
  <c r="AJ313" i="1"/>
  <c r="K313" i="3" s="1"/>
  <c r="AJ312" i="1"/>
  <c r="K312" i="3" s="1"/>
  <c r="AJ311" i="1"/>
  <c r="K311" i="3" s="1"/>
  <c r="AJ310" i="1"/>
  <c r="K310" i="3" s="1"/>
  <c r="AJ309" i="1"/>
  <c r="K309" i="3" s="1"/>
  <c r="AJ308" i="1"/>
  <c r="K308" i="3" s="1"/>
  <c r="AJ307" i="1"/>
  <c r="K307" i="3" s="1"/>
  <c r="AJ306" i="1"/>
  <c r="K306" i="3" s="1"/>
  <c r="AJ305" i="1"/>
  <c r="K305" i="3" s="1"/>
  <c r="AJ304" i="1"/>
  <c r="K304" i="3" s="1"/>
  <c r="AJ303" i="1"/>
  <c r="K303" i="3" s="1"/>
  <c r="AJ302" i="1"/>
  <c r="K302" i="3" s="1"/>
  <c r="AJ301" i="1"/>
  <c r="K301" i="3" s="1"/>
  <c r="AJ300" i="1"/>
  <c r="K300" i="3" s="1"/>
  <c r="AJ299" i="1"/>
  <c r="K299" i="3" s="1"/>
  <c r="AJ298" i="1"/>
  <c r="K298" i="3" s="1"/>
  <c r="AJ297" i="1"/>
  <c r="K297" i="3" s="1"/>
  <c r="AJ296" i="1"/>
  <c r="K296" i="3" s="1"/>
  <c r="AJ295" i="1"/>
  <c r="K295" i="3" s="1"/>
  <c r="AJ294" i="1"/>
  <c r="K294" i="3" s="1"/>
  <c r="AJ293" i="1"/>
  <c r="K293" i="3" s="1"/>
  <c r="AJ292" i="1"/>
  <c r="K292" i="3" s="1"/>
  <c r="AJ291" i="1"/>
  <c r="K291" i="3" s="1"/>
  <c r="AJ290" i="1"/>
  <c r="K290" i="3" s="1"/>
  <c r="AJ289" i="1"/>
  <c r="K289" i="3" s="1"/>
  <c r="AJ288" i="1"/>
  <c r="K288" i="3" s="1"/>
  <c r="AJ287" i="1"/>
  <c r="K287" i="3" s="1"/>
  <c r="AJ286" i="1"/>
  <c r="K286" i="3" s="1"/>
  <c r="AJ285" i="1"/>
  <c r="K285" i="3" s="1"/>
  <c r="AJ284" i="1"/>
  <c r="K284" i="3" s="1"/>
  <c r="AJ283" i="1"/>
  <c r="K283" i="3" s="1"/>
  <c r="AJ282" i="1"/>
  <c r="K282" i="3" s="1"/>
  <c r="AJ281" i="1"/>
  <c r="K281" i="3" s="1"/>
  <c r="AJ280" i="1"/>
  <c r="K280" i="3" s="1"/>
  <c r="AJ279" i="1"/>
  <c r="K279" i="3" s="1"/>
  <c r="AJ278" i="1"/>
  <c r="K278" i="3" s="1"/>
  <c r="AJ277" i="1"/>
  <c r="K277" i="3" s="1"/>
  <c r="AJ276" i="1"/>
  <c r="K276" i="3" s="1"/>
  <c r="AJ275" i="1"/>
  <c r="K275" i="3" s="1"/>
  <c r="AJ274" i="1"/>
  <c r="K274" i="3" s="1"/>
  <c r="AJ273" i="1"/>
  <c r="K273" i="3" s="1"/>
  <c r="AJ272" i="1"/>
  <c r="K272" i="3" s="1"/>
  <c r="AJ271" i="1"/>
  <c r="K271" i="3" s="1"/>
  <c r="AJ270" i="1"/>
  <c r="K270" i="3" s="1"/>
  <c r="AJ269" i="1"/>
  <c r="K269" i="3" s="1"/>
  <c r="AJ268" i="1"/>
  <c r="K268" i="3" s="1"/>
  <c r="AJ267" i="1"/>
  <c r="K267" i="3" s="1"/>
  <c r="AJ266" i="1"/>
  <c r="K266" i="3" s="1"/>
  <c r="AJ265" i="1"/>
  <c r="K265" i="3" s="1"/>
  <c r="AJ264" i="1"/>
  <c r="K264" i="3" s="1"/>
  <c r="AJ263" i="1"/>
  <c r="K263" i="3" s="1"/>
  <c r="AJ262" i="1"/>
  <c r="K262" i="3" s="1"/>
  <c r="AJ261" i="1"/>
  <c r="K261" i="3" s="1"/>
  <c r="AJ260" i="1"/>
  <c r="K260" i="3" s="1"/>
  <c r="AJ259" i="1"/>
  <c r="K259" i="3" s="1"/>
  <c r="AJ258" i="1"/>
  <c r="K258" i="3" s="1"/>
  <c r="AJ257" i="1"/>
  <c r="K257" i="3" s="1"/>
  <c r="AJ256" i="1"/>
  <c r="K256" i="3" s="1"/>
  <c r="AJ255" i="1"/>
  <c r="K255" i="3" s="1"/>
  <c r="AJ254" i="1"/>
  <c r="K254" i="3" s="1"/>
  <c r="AJ253" i="1"/>
  <c r="K253" i="3" s="1"/>
  <c r="AJ252" i="1"/>
  <c r="K252" i="3" s="1"/>
  <c r="AJ251" i="1"/>
  <c r="K251" i="3" s="1"/>
  <c r="AJ250" i="1"/>
  <c r="K250" i="3" s="1"/>
  <c r="AJ249" i="1"/>
  <c r="K249" i="3" s="1"/>
  <c r="AJ248" i="1"/>
  <c r="K248" i="3" s="1"/>
  <c r="AJ247" i="1"/>
  <c r="K247" i="3" s="1"/>
  <c r="AJ246" i="1"/>
  <c r="K246" i="3" s="1"/>
  <c r="AJ244" i="1"/>
  <c r="K244" i="3" s="1"/>
  <c r="AJ243" i="1"/>
  <c r="K243" i="3" s="1"/>
  <c r="AJ242" i="1"/>
  <c r="K242" i="3" s="1"/>
  <c r="AJ241" i="1"/>
  <c r="K241" i="3" s="1"/>
  <c r="AJ240" i="1"/>
  <c r="K240" i="3" s="1"/>
  <c r="AJ239" i="1"/>
  <c r="K239" i="3" s="1"/>
  <c r="AJ238" i="1"/>
  <c r="K238" i="3" s="1"/>
  <c r="AJ237" i="1"/>
  <c r="K237" i="3" s="1"/>
  <c r="AJ236" i="1"/>
  <c r="K236" i="3" s="1"/>
  <c r="AJ235" i="1"/>
  <c r="K235" i="3" s="1"/>
  <c r="AJ234" i="1"/>
  <c r="K234" i="3" s="1"/>
  <c r="AJ233" i="1"/>
  <c r="K233" i="3" s="1"/>
  <c r="AJ232" i="1"/>
  <c r="K232" i="3" s="1"/>
  <c r="AJ231" i="1"/>
  <c r="K231" i="3" s="1"/>
  <c r="AJ230" i="1"/>
  <c r="K230" i="3" s="1"/>
  <c r="AJ229" i="1"/>
  <c r="K229" i="3" s="1"/>
  <c r="AJ228" i="1"/>
  <c r="K228" i="3" s="1"/>
  <c r="AJ227" i="1"/>
  <c r="K227" i="3" s="1"/>
  <c r="AJ226" i="1"/>
  <c r="K226" i="3" s="1"/>
  <c r="AJ225" i="1"/>
  <c r="K225" i="3" s="1"/>
  <c r="AJ224" i="1"/>
  <c r="K224" i="3" s="1"/>
  <c r="AJ223" i="1"/>
  <c r="K223" i="3" s="1"/>
  <c r="AJ222" i="1"/>
  <c r="K222" i="3" s="1"/>
  <c r="AJ221" i="1"/>
  <c r="K221" i="3" s="1"/>
  <c r="AJ220" i="1"/>
  <c r="K220" i="3" s="1"/>
  <c r="AJ219" i="1"/>
  <c r="K219" i="3" s="1"/>
  <c r="AJ218" i="1"/>
  <c r="K218" i="3" s="1"/>
  <c r="AJ217" i="1"/>
  <c r="K217" i="3" s="1"/>
  <c r="AJ216" i="1"/>
  <c r="K216" i="3" s="1"/>
  <c r="AJ215" i="1"/>
  <c r="K215" i="3" s="1"/>
  <c r="AJ214" i="1"/>
  <c r="K214" i="3" s="1"/>
  <c r="AJ213" i="1"/>
  <c r="K213" i="3" s="1"/>
  <c r="AJ212" i="1"/>
  <c r="K212" i="3" s="1"/>
  <c r="AJ211" i="1"/>
  <c r="K211" i="3" s="1"/>
  <c r="AJ210" i="1"/>
  <c r="K210" i="3" s="1"/>
  <c r="AJ209" i="1"/>
  <c r="K209" i="3" s="1"/>
  <c r="AJ208" i="1"/>
  <c r="K208" i="3" s="1"/>
  <c r="AJ207" i="1"/>
  <c r="K207" i="3" s="1"/>
  <c r="AJ206" i="1"/>
  <c r="K206" i="3" s="1"/>
  <c r="AJ205" i="1"/>
  <c r="K205" i="3" s="1"/>
  <c r="AJ204" i="1"/>
  <c r="K204" i="3" s="1"/>
  <c r="AJ203" i="1"/>
  <c r="K203" i="3" s="1"/>
  <c r="AJ202" i="1"/>
  <c r="K202" i="3" s="1"/>
  <c r="AJ201" i="1"/>
  <c r="K201" i="3" s="1"/>
  <c r="AJ200" i="1"/>
  <c r="K200" i="3" s="1"/>
  <c r="AJ199" i="1"/>
  <c r="K199" i="3" s="1"/>
  <c r="AJ198" i="1"/>
  <c r="K198" i="3" s="1"/>
  <c r="AJ197" i="1"/>
  <c r="K197" i="3" s="1"/>
  <c r="AJ196" i="1"/>
  <c r="K196" i="3" s="1"/>
  <c r="AJ195" i="1"/>
  <c r="K195" i="3" s="1"/>
  <c r="AJ194" i="1"/>
  <c r="K194" i="3" s="1"/>
  <c r="AJ193" i="1"/>
  <c r="K193" i="3" s="1"/>
  <c r="AJ192" i="1"/>
  <c r="K192" i="3" s="1"/>
  <c r="AJ191" i="1"/>
  <c r="K191" i="3" s="1"/>
  <c r="AJ190" i="1"/>
  <c r="K190" i="3" s="1"/>
  <c r="AJ189" i="1"/>
  <c r="K189" i="3" s="1"/>
  <c r="AJ188" i="1"/>
  <c r="K188" i="3" s="1"/>
  <c r="AJ187" i="1"/>
  <c r="K187" i="3" s="1"/>
  <c r="AJ186" i="1"/>
  <c r="K186" i="3" s="1"/>
  <c r="AJ185" i="1"/>
  <c r="K185" i="3" s="1"/>
  <c r="AJ184" i="1"/>
  <c r="K184" i="3" s="1"/>
  <c r="AJ183" i="1"/>
  <c r="K183" i="3" s="1"/>
  <c r="AJ182" i="1"/>
  <c r="K182" i="3" s="1"/>
  <c r="AJ181" i="1"/>
  <c r="K181" i="3" s="1"/>
  <c r="AJ180" i="1"/>
  <c r="K180" i="3" s="1"/>
  <c r="AJ179" i="1"/>
  <c r="K179" i="3" s="1"/>
  <c r="AJ178" i="1"/>
  <c r="K178" i="3" s="1"/>
  <c r="AJ177" i="1"/>
  <c r="K177" i="3" s="1"/>
  <c r="AJ176" i="1"/>
  <c r="K176" i="3" s="1"/>
  <c r="AJ175" i="1"/>
  <c r="K175" i="3" s="1"/>
  <c r="AJ174" i="1"/>
  <c r="K174" i="3" s="1"/>
  <c r="AJ173" i="1"/>
  <c r="K173" i="3" s="1"/>
  <c r="AJ172" i="1"/>
  <c r="K172" i="3" s="1"/>
  <c r="AJ171" i="1"/>
  <c r="K171" i="3" s="1"/>
  <c r="AJ170" i="1"/>
  <c r="K170" i="3" s="1"/>
  <c r="AJ169" i="1"/>
  <c r="K169" i="3" s="1"/>
  <c r="AJ168" i="1"/>
  <c r="K168" i="3" s="1"/>
  <c r="AJ167" i="1"/>
  <c r="K167" i="3" s="1"/>
  <c r="AJ166" i="1"/>
  <c r="K166" i="3" s="1"/>
  <c r="AJ165" i="1"/>
  <c r="K165" i="3" s="1"/>
  <c r="AJ164" i="1"/>
  <c r="K164" i="3" s="1"/>
  <c r="AJ163" i="1"/>
  <c r="K163" i="3" s="1"/>
  <c r="AJ162" i="1"/>
  <c r="K162" i="3" s="1"/>
  <c r="AJ161" i="1"/>
  <c r="K161" i="3" s="1"/>
  <c r="AJ160" i="1"/>
  <c r="K160" i="3" s="1"/>
  <c r="AJ159" i="1"/>
  <c r="K159" i="3" s="1"/>
  <c r="AJ158" i="1"/>
  <c r="K158" i="3" s="1"/>
  <c r="AJ157" i="1"/>
  <c r="K157" i="3" s="1"/>
  <c r="AJ156" i="1"/>
  <c r="K156" i="3" s="1"/>
  <c r="AJ155" i="1"/>
  <c r="K155" i="3" s="1"/>
  <c r="AJ154" i="1"/>
  <c r="K154" i="3" s="1"/>
  <c r="AJ153" i="1"/>
  <c r="K153" i="3" s="1"/>
  <c r="AJ152" i="1"/>
  <c r="K152" i="3" s="1"/>
  <c r="AJ151" i="1"/>
  <c r="K151" i="3" s="1"/>
  <c r="AJ150" i="1"/>
  <c r="K150" i="3" s="1"/>
  <c r="AJ149" i="1"/>
  <c r="K149" i="3" s="1"/>
  <c r="AJ148" i="1"/>
  <c r="K148" i="3" s="1"/>
  <c r="AJ147" i="1"/>
  <c r="K147" i="3" s="1"/>
  <c r="AJ146" i="1"/>
  <c r="K146" i="3" s="1"/>
  <c r="AJ145" i="1"/>
  <c r="K145" i="3" s="1"/>
  <c r="AJ144" i="1"/>
  <c r="K144" i="3" s="1"/>
  <c r="AJ143" i="1"/>
  <c r="K143" i="3" s="1"/>
  <c r="AJ142" i="1"/>
  <c r="K142" i="3" s="1"/>
  <c r="AJ141" i="1"/>
  <c r="K141" i="3" s="1"/>
  <c r="AJ140" i="1"/>
  <c r="K140" i="3" s="1"/>
  <c r="AJ139" i="1"/>
  <c r="K139" i="3" s="1"/>
  <c r="AJ138" i="1"/>
  <c r="K138" i="3" s="1"/>
  <c r="AJ137" i="1"/>
  <c r="K137" i="3" s="1"/>
  <c r="AJ136" i="1"/>
  <c r="K136" i="3" s="1"/>
  <c r="AJ135" i="1"/>
  <c r="K135" i="3" s="1"/>
  <c r="AJ134" i="1"/>
  <c r="K134" i="3" s="1"/>
  <c r="AJ133" i="1"/>
  <c r="K133" i="3" s="1"/>
  <c r="AJ132" i="1"/>
  <c r="K132" i="3" s="1"/>
  <c r="AJ131" i="1"/>
  <c r="K131" i="3" s="1"/>
  <c r="AJ130" i="1"/>
  <c r="K130" i="3" s="1"/>
  <c r="AJ129" i="1"/>
  <c r="K129" i="3" s="1"/>
  <c r="AJ128" i="1"/>
  <c r="K128" i="3" s="1"/>
  <c r="AJ127" i="1"/>
  <c r="K127" i="3" s="1"/>
  <c r="AJ126" i="1"/>
  <c r="K126" i="3" s="1"/>
  <c r="AJ125" i="1"/>
  <c r="K125" i="3" s="1"/>
  <c r="AJ124" i="1"/>
  <c r="K124" i="3" s="1"/>
  <c r="AJ123" i="1"/>
  <c r="K123" i="3" s="1"/>
  <c r="AJ122" i="1"/>
  <c r="K122" i="3" s="1"/>
  <c r="AJ121" i="1"/>
  <c r="K121" i="3" s="1"/>
  <c r="AJ120" i="1"/>
  <c r="K120" i="3" s="1"/>
  <c r="AJ119" i="1"/>
  <c r="K119" i="3" s="1"/>
  <c r="AJ118" i="1"/>
  <c r="K118" i="3" s="1"/>
  <c r="AJ117" i="1"/>
  <c r="K117" i="3" s="1"/>
  <c r="AJ116" i="1"/>
  <c r="K116" i="3" s="1"/>
  <c r="AJ115" i="1"/>
  <c r="K115" i="3" s="1"/>
  <c r="AJ114" i="1"/>
  <c r="K114" i="3" s="1"/>
  <c r="AJ113" i="1"/>
  <c r="K113" i="3" s="1"/>
  <c r="AJ112" i="1"/>
  <c r="K112" i="3" s="1"/>
  <c r="AJ111" i="1"/>
  <c r="K111" i="3" s="1"/>
  <c r="AJ110" i="1"/>
  <c r="K110" i="3" s="1"/>
  <c r="AJ109" i="1"/>
  <c r="K109" i="3" s="1"/>
  <c r="AJ108" i="1"/>
  <c r="K108" i="3" s="1"/>
  <c r="AJ107" i="1"/>
  <c r="K107" i="3" s="1"/>
  <c r="AJ106" i="1"/>
  <c r="K106" i="3" s="1"/>
  <c r="AJ105" i="1"/>
  <c r="K105" i="3" s="1"/>
  <c r="AJ104" i="1"/>
  <c r="K104" i="3" s="1"/>
  <c r="AJ103" i="1"/>
  <c r="K103" i="3" s="1"/>
  <c r="AJ102" i="1"/>
  <c r="K102" i="3" s="1"/>
  <c r="AJ101" i="1"/>
  <c r="K101" i="3" s="1"/>
  <c r="AJ100" i="1"/>
  <c r="K100" i="3" s="1"/>
  <c r="AJ99" i="1"/>
  <c r="K99" i="3" s="1"/>
  <c r="AJ98" i="1"/>
  <c r="K98" i="3" s="1"/>
  <c r="AJ97" i="1"/>
  <c r="K97" i="3" s="1"/>
  <c r="AJ96" i="1"/>
  <c r="K96" i="3" s="1"/>
  <c r="AJ95" i="1"/>
  <c r="K95" i="3" s="1"/>
  <c r="AJ94" i="1"/>
  <c r="K94" i="3" s="1"/>
  <c r="AJ93" i="1"/>
  <c r="K93" i="3" s="1"/>
  <c r="AJ92" i="1"/>
  <c r="K92" i="3" s="1"/>
  <c r="AJ91" i="1"/>
  <c r="K91" i="3" s="1"/>
  <c r="AJ90" i="1"/>
  <c r="K90" i="3" s="1"/>
  <c r="AJ89" i="1"/>
  <c r="K89" i="3" s="1"/>
  <c r="AJ88" i="1"/>
  <c r="K88" i="3" s="1"/>
  <c r="AJ87" i="1"/>
  <c r="K87" i="3" s="1"/>
  <c r="AJ86" i="1"/>
  <c r="K86" i="3" s="1"/>
  <c r="AJ85" i="1"/>
  <c r="K85" i="3" s="1"/>
  <c r="AJ84" i="1"/>
  <c r="K84" i="3" s="1"/>
  <c r="AJ83" i="1"/>
  <c r="K83" i="3" s="1"/>
  <c r="AJ82" i="1"/>
  <c r="K82" i="3" s="1"/>
  <c r="AJ81" i="1"/>
  <c r="K81" i="3" s="1"/>
  <c r="AJ80" i="1"/>
  <c r="K80" i="3" s="1"/>
  <c r="AJ79" i="1"/>
  <c r="K79" i="3" s="1"/>
  <c r="AJ78" i="1"/>
  <c r="K78" i="3" s="1"/>
  <c r="AJ77" i="1"/>
  <c r="K77" i="3" s="1"/>
  <c r="AJ76" i="1"/>
  <c r="K76" i="3" s="1"/>
  <c r="AJ75" i="1"/>
  <c r="K75" i="3" s="1"/>
  <c r="AJ74" i="1"/>
  <c r="K74" i="3" s="1"/>
  <c r="AJ73" i="1"/>
  <c r="K73" i="3" s="1"/>
  <c r="AJ72" i="1"/>
  <c r="K72" i="3" s="1"/>
  <c r="AJ71" i="1"/>
  <c r="K71" i="3" s="1"/>
  <c r="AJ70" i="1"/>
  <c r="K70" i="3" s="1"/>
  <c r="AJ69" i="1"/>
  <c r="K69" i="3" s="1"/>
  <c r="AJ68" i="1"/>
  <c r="K68" i="3" s="1"/>
  <c r="AJ67" i="1"/>
  <c r="K67" i="3" s="1"/>
  <c r="AJ66" i="1"/>
  <c r="K66" i="3" s="1"/>
  <c r="AJ65" i="1"/>
  <c r="K65" i="3" s="1"/>
  <c r="AJ64" i="1"/>
  <c r="K64" i="3" s="1"/>
  <c r="AJ63" i="1"/>
  <c r="K63" i="3" s="1"/>
  <c r="AJ62" i="1"/>
  <c r="K62" i="3" s="1"/>
  <c r="AJ61" i="1"/>
  <c r="K61" i="3" s="1"/>
  <c r="AJ60" i="1"/>
  <c r="K60" i="3" s="1"/>
  <c r="AJ59" i="1"/>
  <c r="K59" i="3" s="1"/>
  <c r="AJ58" i="1"/>
  <c r="K58" i="3" s="1"/>
  <c r="AJ57" i="1"/>
  <c r="K57" i="3" s="1"/>
  <c r="AJ56" i="1"/>
  <c r="K56" i="3" s="1"/>
  <c r="AJ55" i="1"/>
  <c r="K55" i="3" s="1"/>
  <c r="AJ54" i="1"/>
  <c r="K54" i="3" s="1"/>
  <c r="AJ53" i="1"/>
  <c r="K53" i="3" s="1"/>
  <c r="AJ52" i="1"/>
  <c r="K52" i="3" s="1"/>
  <c r="AJ51" i="1"/>
  <c r="K51" i="3" s="1"/>
  <c r="AJ50" i="1"/>
  <c r="K50" i="3" s="1"/>
  <c r="AJ49" i="1"/>
  <c r="K49" i="3" s="1"/>
  <c r="AJ48" i="1"/>
  <c r="K48" i="3" s="1"/>
  <c r="AJ47" i="1"/>
  <c r="K47" i="3" s="1"/>
  <c r="AJ46" i="1"/>
  <c r="K46" i="3" s="1"/>
  <c r="AJ45" i="1"/>
  <c r="K45" i="3" s="1"/>
  <c r="AJ44" i="1"/>
  <c r="K44" i="3" s="1"/>
  <c r="AJ43" i="1"/>
  <c r="K43" i="3" s="1"/>
  <c r="AJ42" i="1"/>
  <c r="K42" i="3" s="1"/>
  <c r="AJ41" i="1"/>
  <c r="K41" i="3" s="1"/>
  <c r="AJ40" i="1"/>
  <c r="K40" i="3" s="1"/>
  <c r="AJ39" i="1"/>
  <c r="K39" i="3" s="1"/>
  <c r="AJ38" i="1"/>
  <c r="K38" i="3" s="1"/>
  <c r="AJ37" i="1"/>
  <c r="K37" i="3" s="1"/>
  <c r="AJ36" i="1"/>
  <c r="K36" i="3" s="1"/>
  <c r="AJ35" i="1"/>
  <c r="K35" i="3" s="1"/>
  <c r="AJ34" i="1"/>
  <c r="K34" i="3" s="1"/>
  <c r="AJ33" i="1"/>
  <c r="K33" i="3" s="1"/>
  <c r="AJ32" i="1"/>
  <c r="K32" i="3" s="1"/>
  <c r="AJ31" i="1"/>
  <c r="K31" i="3" s="1"/>
  <c r="AJ30" i="1"/>
  <c r="K30" i="3" s="1"/>
  <c r="AJ29" i="1"/>
  <c r="K29" i="3" s="1"/>
  <c r="AJ28" i="1"/>
  <c r="K28" i="3" s="1"/>
  <c r="AJ27" i="1"/>
  <c r="K27" i="3" s="1"/>
  <c r="AJ26" i="1"/>
  <c r="K26" i="3" s="1"/>
  <c r="AJ25" i="1"/>
  <c r="K25" i="3" s="1"/>
  <c r="AJ24" i="1"/>
  <c r="K24" i="3" s="1"/>
  <c r="AJ23" i="1"/>
  <c r="K23" i="3" s="1"/>
  <c r="AJ22" i="1"/>
  <c r="K22" i="3" s="1"/>
  <c r="AJ21" i="1"/>
  <c r="K21" i="3" s="1"/>
  <c r="AJ20" i="1"/>
  <c r="K20" i="3" s="1"/>
  <c r="AJ19" i="1"/>
  <c r="K19" i="3" s="1"/>
  <c r="AJ18" i="1"/>
  <c r="K18" i="3" s="1"/>
  <c r="AJ17" i="1"/>
  <c r="K17" i="3" s="1"/>
  <c r="AJ16" i="1"/>
  <c r="K16" i="3" s="1"/>
  <c r="AJ15" i="1"/>
  <c r="K15" i="3" s="1"/>
  <c r="AJ14" i="1"/>
  <c r="K14" i="3" s="1"/>
  <c r="AJ13" i="1"/>
  <c r="K13" i="3" s="1"/>
  <c r="AJ12" i="1"/>
  <c r="K12" i="3" s="1"/>
  <c r="AJ11" i="1"/>
  <c r="K11" i="3" s="1"/>
  <c r="AJ10" i="1"/>
  <c r="K10" i="3" s="1"/>
  <c r="AJ9" i="1"/>
  <c r="K9" i="3" s="1"/>
  <c r="AJ8" i="1"/>
  <c r="K8" i="3" s="1"/>
  <c r="AJ7" i="1"/>
  <c r="K7" i="3" s="1"/>
  <c r="W484" i="1"/>
  <c r="J484" i="3" s="1"/>
  <c r="W483" i="1"/>
  <c r="J483" i="3" s="1"/>
  <c r="W482" i="1"/>
  <c r="J482" i="3" s="1"/>
  <c r="W481" i="1"/>
  <c r="J481" i="3" s="1"/>
  <c r="W480" i="1"/>
  <c r="J480" i="3" s="1"/>
  <c r="W478" i="1"/>
  <c r="J478" i="3" s="1"/>
  <c r="W477" i="1"/>
  <c r="J477" i="3" s="1"/>
  <c r="W476" i="1"/>
  <c r="J476" i="3" s="1"/>
  <c r="W475" i="1"/>
  <c r="J475" i="3" s="1"/>
  <c r="W474" i="1"/>
  <c r="J474" i="3" s="1"/>
  <c r="W473" i="1"/>
  <c r="J473" i="3" s="1"/>
  <c r="W472" i="1"/>
  <c r="J472" i="3" s="1"/>
  <c r="W470" i="1"/>
  <c r="J470" i="3" s="1"/>
  <c r="W469" i="1"/>
  <c r="J469" i="3" s="1"/>
  <c r="W468" i="1"/>
  <c r="J468" i="3" s="1"/>
  <c r="W467" i="1"/>
  <c r="J467" i="3" s="1"/>
  <c r="W466" i="1"/>
  <c r="J466" i="3" s="1"/>
  <c r="W465" i="1"/>
  <c r="J465" i="3" s="1"/>
  <c r="W464" i="1"/>
  <c r="J464" i="3" s="1"/>
  <c r="W462" i="1"/>
  <c r="J462" i="3" s="1"/>
  <c r="W461" i="1"/>
  <c r="J461" i="3" s="1"/>
  <c r="W460" i="1"/>
  <c r="J460" i="3" s="1"/>
  <c r="W459" i="1"/>
  <c r="J459" i="3" s="1"/>
  <c r="W458" i="1"/>
  <c r="J458" i="3" s="1"/>
  <c r="W457" i="1"/>
  <c r="J457" i="3" s="1"/>
  <c r="W456" i="1"/>
  <c r="J456" i="3" s="1"/>
  <c r="W454" i="1"/>
  <c r="J454" i="3" s="1"/>
  <c r="W453" i="1"/>
  <c r="J453" i="3" s="1"/>
  <c r="W452" i="1"/>
  <c r="J452" i="3" s="1"/>
  <c r="W451" i="1"/>
  <c r="J451" i="3" s="1"/>
  <c r="W450" i="1"/>
  <c r="J450" i="3" s="1"/>
  <c r="W449" i="1"/>
  <c r="J449" i="3" s="1"/>
  <c r="W448" i="1"/>
  <c r="J448" i="3" s="1"/>
  <c r="W446" i="1"/>
  <c r="J446" i="3" s="1"/>
  <c r="W445" i="1"/>
  <c r="J445" i="3" s="1"/>
  <c r="W444" i="1"/>
  <c r="J444" i="3" s="1"/>
  <c r="W443" i="1"/>
  <c r="J443" i="3" s="1"/>
  <c r="W442" i="1"/>
  <c r="J442" i="3" s="1"/>
  <c r="W441" i="1"/>
  <c r="J441" i="3" s="1"/>
  <c r="W440" i="1"/>
  <c r="J440" i="3" s="1"/>
  <c r="W438" i="1"/>
  <c r="J438" i="3" s="1"/>
  <c r="W437" i="1"/>
  <c r="J437" i="3" s="1"/>
  <c r="W436" i="1"/>
  <c r="J436" i="3" s="1"/>
  <c r="W435" i="1"/>
  <c r="J435" i="3" s="1"/>
  <c r="W434" i="1"/>
  <c r="J434" i="3" s="1"/>
  <c r="W433" i="1"/>
  <c r="J433" i="3" s="1"/>
  <c r="W432" i="1"/>
  <c r="J432" i="3" s="1"/>
  <c r="W430" i="1"/>
  <c r="J430" i="3" s="1"/>
  <c r="W429" i="1"/>
  <c r="J429" i="3" s="1"/>
  <c r="W428" i="1"/>
  <c r="J428" i="3" s="1"/>
  <c r="W427" i="1"/>
  <c r="J427" i="3" s="1"/>
  <c r="W426" i="1"/>
  <c r="J426" i="3" s="1"/>
  <c r="W425" i="1"/>
  <c r="J425" i="3" s="1"/>
  <c r="W424" i="1"/>
  <c r="J424" i="3" s="1"/>
  <c r="W422" i="1"/>
  <c r="J422" i="3" s="1"/>
  <c r="W421" i="1"/>
  <c r="J421" i="3" s="1"/>
  <c r="W420" i="1"/>
  <c r="J420" i="3" s="1"/>
  <c r="W419" i="1"/>
  <c r="J419" i="3" s="1"/>
  <c r="W418" i="1"/>
  <c r="J418" i="3" s="1"/>
  <c r="W417" i="1"/>
  <c r="J417" i="3" s="1"/>
  <c r="W416" i="1"/>
  <c r="J416" i="3" s="1"/>
  <c r="W414" i="1"/>
  <c r="J414" i="3" s="1"/>
  <c r="W413" i="1"/>
  <c r="J413" i="3" s="1"/>
  <c r="W412" i="1"/>
  <c r="J412" i="3" s="1"/>
  <c r="W411" i="1"/>
  <c r="J411" i="3" s="1"/>
  <c r="W410" i="1"/>
  <c r="J410" i="3" s="1"/>
  <c r="W409" i="1"/>
  <c r="J409" i="3" s="1"/>
  <c r="W408" i="1"/>
  <c r="J408" i="3" s="1"/>
  <c r="W406" i="1"/>
  <c r="J406" i="3" s="1"/>
  <c r="W405" i="1"/>
  <c r="J405" i="3" s="1"/>
  <c r="W404" i="1"/>
  <c r="J404" i="3" s="1"/>
  <c r="W403" i="1"/>
  <c r="J403" i="3" s="1"/>
  <c r="W402" i="1"/>
  <c r="J402" i="3" s="1"/>
  <c r="W401" i="1"/>
  <c r="J401" i="3" s="1"/>
  <c r="W400" i="1"/>
  <c r="J400" i="3" s="1"/>
  <c r="W398" i="1"/>
  <c r="J398" i="3" s="1"/>
  <c r="W397" i="1"/>
  <c r="J397" i="3" s="1"/>
  <c r="W396" i="1"/>
  <c r="J396" i="3" s="1"/>
  <c r="W395" i="1"/>
  <c r="J395" i="3" s="1"/>
  <c r="W394" i="1"/>
  <c r="J394" i="3" s="1"/>
  <c r="W393" i="1"/>
  <c r="J393" i="3" s="1"/>
  <c r="W392" i="1"/>
  <c r="J392" i="3" s="1"/>
  <c r="W390" i="1"/>
  <c r="J390" i="3" s="1"/>
  <c r="W389" i="1"/>
  <c r="J389" i="3" s="1"/>
  <c r="W388" i="1"/>
  <c r="J388" i="3" s="1"/>
  <c r="W387" i="1"/>
  <c r="J387" i="3" s="1"/>
  <c r="W386" i="1"/>
  <c r="J386" i="3" s="1"/>
  <c r="W385" i="1"/>
  <c r="J385" i="3" s="1"/>
  <c r="W384" i="1"/>
  <c r="J384" i="3" s="1"/>
  <c r="W382" i="1"/>
  <c r="J382" i="3" s="1"/>
  <c r="W381" i="1"/>
  <c r="J381" i="3" s="1"/>
  <c r="W380" i="1"/>
  <c r="J380" i="3" s="1"/>
  <c r="W379" i="1"/>
  <c r="J379" i="3" s="1"/>
  <c r="W378" i="1"/>
  <c r="J378" i="3" s="1"/>
  <c r="W377" i="1"/>
  <c r="J377" i="3" s="1"/>
  <c r="W376" i="1"/>
  <c r="J376" i="3" s="1"/>
  <c r="W374" i="1"/>
  <c r="J374" i="3" s="1"/>
  <c r="W373" i="1"/>
  <c r="J373" i="3" s="1"/>
  <c r="W372" i="1"/>
  <c r="J372" i="3" s="1"/>
  <c r="W371" i="1"/>
  <c r="J371" i="3" s="1"/>
  <c r="W370" i="1"/>
  <c r="J370" i="3" s="1"/>
  <c r="W369" i="1"/>
  <c r="J369" i="3" s="1"/>
  <c r="W368" i="1"/>
  <c r="J368" i="3" s="1"/>
  <c r="W366" i="1"/>
  <c r="J366" i="3" s="1"/>
  <c r="W365" i="1"/>
  <c r="J365" i="3" s="1"/>
  <c r="W364" i="1"/>
  <c r="J364" i="3" s="1"/>
  <c r="W363" i="1"/>
  <c r="J363" i="3" s="1"/>
  <c r="W362" i="1"/>
  <c r="J362" i="3" s="1"/>
  <c r="W361" i="1"/>
  <c r="J361" i="3" s="1"/>
  <c r="W360" i="1"/>
  <c r="J360" i="3" s="1"/>
  <c r="W358" i="1"/>
  <c r="J358" i="3" s="1"/>
  <c r="W357" i="1"/>
  <c r="J357" i="3" s="1"/>
  <c r="W356" i="1"/>
  <c r="J356" i="3" s="1"/>
  <c r="W355" i="1"/>
  <c r="J355" i="3" s="1"/>
  <c r="W354" i="1"/>
  <c r="J354" i="3" s="1"/>
  <c r="W353" i="1"/>
  <c r="J353" i="3" s="1"/>
  <c r="W352" i="1"/>
  <c r="J352" i="3" s="1"/>
  <c r="W350" i="1"/>
  <c r="J350" i="3" s="1"/>
  <c r="W349" i="1"/>
  <c r="J349" i="3" s="1"/>
  <c r="W348" i="1"/>
  <c r="J348" i="3" s="1"/>
  <c r="W347" i="1"/>
  <c r="J347" i="3" s="1"/>
  <c r="W346" i="1"/>
  <c r="J346" i="3" s="1"/>
  <c r="W345" i="1"/>
  <c r="J345" i="3" s="1"/>
  <c r="W344" i="1"/>
  <c r="J344" i="3" s="1"/>
  <c r="W342" i="1"/>
  <c r="J342" i="3" s="1"/>
  <c r="W341" i="1"/>
  <c r="J341" i="3" s="1"/>
  <c r="W340" i="1"/>
  <c r="J340" i="3" s="1"/>
  <c r="W339" i="1"/>
  <c r="J339" i="3" s="1"/>
  <c r="W338" i="1"/>
  <c r="J338" i="3" s="1"/>
  <c r="W337" i="1"/>
  <c r="J337" i="3" s="1"/>
  <c r="W336" i="1"/>
  <c r="J336" i="3" s="1"/>
  <c r="W334" i="1"/>
  <c r="J334" i="3" s="1"/>
  <c r="W333" i="1"/>
  <c r="J333" i="3" s="1"/>
  <c r="W331" i="1"/>
  <c r="J331" i="3" s="1"/>
  <c r="W330" i="1"/>
  <c r="J330" i="3" s="1"/>
  <c r="W329" i="1"/>
  <c r="J329" i="3" s="1"/>
  <c r="W328" i="1"/>
  <c r="J328" i="3" s="1"/>
  <c r="W326" i="1"/>
  <c r="J326" i="3" s="1"/>
  <c r="W325" i="1"/>
  <c r="J325" i="3" s="1"/>
  <c r="W324" i="1"/>
  <c r="J324" i="3" s="1"/>
  <c r="W323" i="1"/>
  <c r="J323" i="3" s="1"/>
  <c r="W322" i="1"/>
  <c r="J322" i="3" s="1"/>
  <c r="W321" i="1"/>
  <c r="J321" i="3" s="1"/>
  <c r="W320" i="1"/>
  <c r="J320" i="3" s="1"/>
  <c r="W318" i="1"/>
  <c r="J318" i="3" s="1"/>
  <c r="W317" i="1"/>
  <c r="J317" i="3" s="1"/>
  <c r="W316" i="1"/>
  <c r="J316" i="3" s="1"/>
  <c r="W315" i="1"/>
  <c r="J315" i="3" s="1"/>
  <c r="W314" i="1"/>
  <c r="J314" i="3" s="1"/>
  <c r="W313" i="1"/>
  <c r="J313" i="3" s="1"/>
  <c r="W312" i="1"/>
  <c r="J312" i="3" s="1"/>
  <c r="W310" i="1"/>
  <c r="J310" i="3" s="1"/>
  <c r="W309" i="1"/>
  <c r="J309" i="3" s="1"/>
  <c r="W308" i="1"/>
  <c r="J308" i="3" s="1"/>
  <c r="W307" i="1"/>
  <c r="J307" i="3" s="1"/>
  <c r="W306" i="1"/>
  <c r="J306" i="3" s="1"/>
  <c r="W305" i="1"/>
  <c r="J305" i="3" s="1"/>
  <c r="W304" i="1"/>
  <c r="J304" i="3" s="1"/>
  <c r="W302" i="1"/>
  <c r="J302" i="3" s="1"/>
  <c r="W301" i="1"/>
  <c r="J301" i="3" s="1"/>
  <c r="W300" i="1"/>
  <c r="J300" i="3" s="1"/>
  <c r="W299" i="1"/>
  <c r="J299" i="3" s="1"/>
  <c r="W298" i="1"/>
  <c r="J298" i="3" s="1"/>
  <c r="W297" i="1"/>
  <c r="J297" i="3" s="1"/>
  <c r="W296" i="1"/>
  <c r="J296" i="3" s="1"/>
  <c r="W294" i="1"/>
  <c r="J294" i="3" s="1"/>
  <c r="W293" i="1"/>
  <c r="J293" i="3" s="1"/>
  <c r="W292" i="1"/>
  <c r="J292" i="3" s="1"/>
  <c r="W291" i="1"/>
  <c r="J291" i="3" s="1"/>
  <c r="W290" i="1"/>
  <c r="J290" i="3" s="1"/>
  <c r="W289" i="1"/>
  <c r="J289" i="3" s="1"/>
  <c r="W288" i="1"/>
  <c r="J288" i="3" s="1"/>
  <c r="W286" i="1"/>
  <c r="J286" i="3" s="1"/>
  <c r="W285" i="1"/>
  <c r="J285" i="3" s="1"/>
  <c r="W284" i="1"/>
  <c r="J284" i="3" s="1"/>
  <c r="W283" i="1"/>
  <c r="J283" i="3" s="1"/>
  <c r="W282" i="1"/>
  <c r="J282" i="3" s="1"/>
  <c r="W281" i="1"/>
  <c r="J281" i="3" s="1"/>
  <c r="W280" i="1"/>
  <c r="J280" i="3" s="1"/>
  <c r="W278" i="1"/>
  <c r="J278" i="3" s="1"/>
  <c r="W277" i="1"/>
  <c r="J277" i="3" s="1"/>
  <c r="W276" i="1"/>
  <c r="J276" i="3" s="1"/>
  <c r="W275" i="1"/>
  <c r="J275" i="3" s="1"/>
  <c r="W274" i="1"/>
  <c r="J274" i="3" s="1"/>
  <c r="W273" i="1"/>
  <c r="J273" i="3" s="1"/>
  <c r="W272" i="1"/>
  <c r="J272" i="3" s="1"/>
  <c r="W270" i="1"/>
  <c r="J270" i="3" s="1"/>
  <c r="W269" i="1"/>
  <c r="J269" i="3" s="1"/>
  <c r="W268" i="1"/>
  <c r="J268" i="3" s="1"/>
  <c r="W267" i="1"/>
  <c r="J267" i="3" s="1"/>
  <c r="W266" i="1"/>
  <c r="J266" i="3" s="1"/>
  <c r="W265" i="1"/>
  <c r="J265" i="3" s="1"/>
  <c r="W264" i="1"/>
  <c r="J264" i="3" s="1"/>
  <c r="W262" i="1"/>
  <c r="J262" i="3" s="1"/>
  <c r="W261" i="1"/>
  <c r="J261" i="3" s="1"/>
  <c r="W260" i="1"/>
  <c r="J260" i="3" s="1"/>
  <c r="W259" i="1"/>
  <c r="J259" i="3" s="1"/>
  <c r="W258" i="1"/>
  <c r="J258" i="3" s="1"/>
  <c r="W257" i="1"/>
  <c r="J257" i="3" s="1"/>
  <c r="W256" i="1"/>
  <c r="J256" i="3" s="1"/>
  <c r="W254" i="1"/>
  <c r="J254" i="3" s="1"/>
  <c r="W253" i="1"/>
  <c r="J253" i="3" s="1"/>
  <c r="W252" i="1"/>
  <c r="J252" i="3" s="1"/>
  <c r="W251" i="1"/>
  <c r="J251" i="3" s="1"/>
  <c r="W250" i="1"/>
  <c r="J250" i="3" s="1"/>
  <c r="W249" i="1"/>
  <c r="J249" i="3" s="1"/>
  <c r="W248" i="1"/>
  <c r="J248" i="3" s="1"/>
  <c r="W246" i="1"/>
  <c r="J246" i="3" s="1"/>
  <c r="W244" i="1"/>
  <c r="J244" i="3" s="1"/>
  <c r="W243" i="1"/>
  <c r="J243" i="3" s="1"/>
  <c r="W242" i="1"/>
  <c r="J242" i="3" s="1"/>
  <c r="W241" i="1"/>
  <c r="J241" i="3" s="1"/>
  <c r="W240" i="1"/>
  <c r="J240" i="3" s="1"/>
  <c r="W239" i="1"/>
  <c r="J239" i="3" s="1"/>
  <c r="W237" i="1"/>
  <c r="J237" i="3" s="1"/>
  <c r="W236" i="1"/>
  <c r="J236" i="3" s="1"/>
  <c r="W235" i="1"/>
  <c r="J235" i="3" s="1"/>
  <c r="W234" i="1"/>
  <c r="J234" i="3" s="1"/>
  <c r="W233" i="1"/>
  <c r="J233" i="3" s="1"/>
  <c r="W232" i="1"/>
  <c r="J232" i="3" s="1"/>
  <c r="W230" i="1"/>
  <c r="J230" i="3" s="1"/>
  <c r="W229" i="1"/>
  <c r="J229" i="3" s="1"/>
  <c r="W228" i="1"/>
  <c r="J228" i="3" s="1"/>
  <c r="W227" i="1"/>
  <c r="J227" i="3" s="1"/>
  <c r="W226" i="1"/>
  <c r="J226" i="3" s="1"/>
  <c r="W225" i="1"/>
  <c r="J225" i="3" s="1"/>
  <c r="W224" i="1"/>
  <c r="J224" i="3" s="1"/>
  <c r="W222" i="1"/>
  <c r="J222" i="3" s="1"/>
  <c r="W221" i="1"/>
  <c r="J221" i="3" s="1"/>
  <c r="W220" i="1"/>
  <c r="J220" i="3" s="1"/>
  <c r="W219" i="1"/>
  <c r="J219" i="3" s="1"/>
  <c r="W218" i="1"/>
  <c r="J218" i="3" s="1"/>
  <c r="W217" i="1"/>
  <c r="J217" i="3" s="1"/>
  <c r="W216" i="1"/>
  <c r="J216" i="3" s="1"/>
  <c r="W214" i="1"/>
  <c r="J214" i="3" s="1"/>
  <c r="W213" i="1"/>
  <c r="J213" i="3" s="1"/>
  <c r="W212" i="1"/>
  <c r="J212" i="3" s="1"/>
  <c r="W211" i="1"/>
  <c r="J211" i="3" s="1"/>
  <c r="W210" i="1"/>
  <c r="J210" i="3" s="1"/>
  <c r="W209" i="1"/>
  <c r="J209" i="3" s="1"/>
  <c r="W208" i="1"/>
  <c r="J208" i="3" s="1"/>
  <c r="W206" i="1"/>
  <c r="J206" i="3" s="1"/>
  <c r="W205" i="1"/>
  <c r="J205" i="3" s="1"/>
  <c r="W204" i="1"/>
  <c r="J204" i="3" s="1"/>
  <c r="W203" i="1"/>
  <c r="J203" i="3" s="1"/>
  <c r="W202" i="1"/>
  <c r="J202" i="3" s="1"/>
  <c r="W201" i="1"/>
  <c r="J201" i="3" s="1"/>
  <c r="W199" i="1"/>
  <c r="J199" i="3" s="1"/>
  <c r="W198" i="1"/>
  <c r="J198" i="3" s="1"/>
  <c r="W197" i="1"/>
  <c r="J197" i="3" s="1"/>
  <c r="W196" i="1"/>
  <c r="J196" i="3" s="1"/>
  <c r="W195" i="1"/>
  <c r="J195" i="3" s="1"/>
  <c r="W194" i="1"/>
  <c r="J194" i="3" s="1"/>
  <c r="W193" i="1"/>
  <c r="J193" i="3" s="1"/>
  <c r="W191" i="1"/>
  <c r="J191" i="3" s="1"/>
  <c r="W190" i="1"/>
  <c r="J190" i="3" s="1"/>
  <c r="W189" i="1"/>
  <c r="J189" i="3" s="1"/>
  <c r="W188" i="1"/>
  <c r="J188" i="3" s="1"/>
  <c r="W187" i="1"/>
  <c r="J187" i="3" s="1"/>
  <c r="W186" i="1"/>
  <c r="J186" i="3" s="1"/>
  <c r="W185" i="1"/>
  <c r="J185" i="3" s="1"/>
  <c r="W183" i="1"/>
  <c r="J183" i="3" s="1"/>
  <c r="W182" i="1"/>
  <c r="J182" i="3" s="1"/>
  <c r="W181" i="1"/>
  <c r="J181" i="3" s="1"/>
  <c r="W180" i="1"/>
  <c r="J180" i="3" s="1"/>
  <c r="W179" i="1"/>
  <c r="J179" i="3" s="1"/>
  <c r="W178" i="1"/>
  <c r="J178" i="3" s="1"/>
  <c r="W177" i="1"/>
  <c r="J177" i="3" s="1"/>
  <c r="W175" i="1"/>
  <c r="J175" i="3" s="1"/>
  <c r="W174" i="1"/>
  <c r="J174" i="3" s="1"/>
  <c r="W173" i="1"/>
  <c r="J173" i="3" s="1"/>
  <c r="W172" i="1"/>
  <c r="J172" i="3" s="1"/>
  <c r="W171" i="1"/>
  <c r="J171" i="3" s="1"/>
  <c r="W170" i="1"/>
  <c r="J170" i="3" s="1"/>
  <c r="W169" i="1"/>
  <c r="J169" i="3" s="1"/>
  <c r="W167" i="1"/>
  <c r="J167" i="3" s="1"/>
  <c r="W166" i="1"/>
  <c r="J166" i="3" s="1"/>
  <c r="W165" i="1"/>
  <c r="J165" i="3" s="1"/>
  <c r="W164" i="1"/>
  <c r="J164" i="3" s="1"/>
  <c r="W163" i="1"/>
  <c r="J163" i="3" s="1"/>
  <c r="W162" i="1"/>
  <c r="J162" i="3" s="1"/>
  <c r="W161" i="1"/>
  <c r="J161" i="3" s="1"/>
  <c r="W159" i="1"/>
  <c r="J159" i="3" s="1"/>
  <c r="W158" i="1"/>
  <c r="J158" i="3" s="1"/>
  <c r="W157" i="1"/>
  <c r="J157" i="3" s="1"/>
  <c r="W156" i="1"/>
  <c r="J156" i="3" s="1"/>
  <c r="W155" i="1"/>
  <c r="J155" i="3" s="1"/>
  <c r="W154" i="1"/>
  <c r="J154" i="3" s="1"/>
  <c r="W153" i="1"/>
  <c r="J153" i="3" s="1"/>
  <c r="W151" i="1"/>
  <c r="J151" i="3" s="1"/>
  <c r="W150" i="1"/>
  <c r="J150" i="3" s="1"/>
  <c r="W149" i="1"/>
  <c r="J149" i="3" s="1"/>
  <c r="W148" i="1"/>
  <c r="J148" i="3" s="1"/>
  <c r="W147" i="1"/>
  <c r="J147" i="3" s="1"/>
  <c r="W146" i="1"/>
  <c r="J146" i="3" s="1"/>
  <c r="W145" i="1"/>
  <c r="J145" i="3" s="1"/>
  <c r="W143" i="1"/>
  <c r="J143" i="3" s="1"/>
  <c r="W142" i="1"/>
  <c r="J142" i="3" s="1"/>
  <c r="W141" i="1"/>
  <c r="J141" i="3" s="1"/>
  <c r="W140" i="1"/>
  <c r="J140" i="3" s="1"/>
  <c r="W139" i="1"/>
  <c r="J139" i="3" s="1"/>
  <c r="W138" i="1"/>
  <c r="J138" i="3" s="1"/>
  <c r="W137" i="1"/>
  <c r="J137" i="3" s="1"/>
  <c r="W135" i="1"/>
  <c r="J135" i="3" s="1"/>
  <c r="W134" i="1"/>
  <c r="J134" i="3" s="1"/>
  <c r="W133" i="1"/>
  <c r="J133" i="3" s="1"/>
  <c r="W132" i="1"/>
  <c r="J132" i="3" s="1"/>
  <c r="W131" i="1"/>
  <c r="J131" i="3" s="1"/>
  <c r="W130" i="1"/>
  <c r="J130" i="3" s="1"/>
  <c r="W129" i="1"/>
  <c r="J129" i="3" s="1"/>
  <c r="W127" i="1"/>
  <c r="J127" i="3" s="1"/>
  <c r="W126" i="1"/>
  <c r="J126" i="3" s="1"/>
  <c r="W125" i="1"/>
  <c r="J125" i="3" s="1"/>
  <c r="W124" i="1"/>
  <c r="J124" i="3" s="1"/>
  <c r="W123" i="1"/>
  <c r="J123" i="3" s="1"/>
  <c r="W122" i="1"/>
  <c r="J122" i="3" s="1"/>
  <c r="W121" i="1"/>
  <c r="J121" i="3" s="1"/>
  <c r="W119" i="1"/>
  <c r="J119" i="3" s="1"/>
  <c r="W118" i="1"/>
  <c r="J118" i="3" s="1"/>
  <c r="W117" i="1"/>
  <c r="J117" i="3" s="1"/>
  <c r="W116" i="1"/>
  <c r="J116" i="3" s="1"/>
  <c r="W115" i="1"/>
  <c r="J115" i="3" s="1"/>
  <c r="W114" i="1"/>
  <c r="J114" i="3" s="1"/>
  <c r="W113" i="1"/>
  <c r="J113" i="3" s="1"/>
  <c r="W111" i="1"/>
  <c r="J111" i="3" s="1"/>
  <c r="W110" i="1"/>
  <c r="J110" i="3" s="1"/>
  <c r="W109" i="1"/>
  <c r="J109" i="3" s="1"/>
  <c r="W108" i="1"/>
  <c r="J108" i="3" s="1"/>
  <c r="W107" i="1"/>
  <c r="J107" i="3" s="1"/>
  <c r="W106" i="1"/>
  <c r="J106" i="3" s="1"/>
  <c r="W105" i="1"/>
  <c r="J105" i="3" s="1"/>
  <c r="W103" i="1"/>
  <c r="J103" i="3" s="1"/>
  <c r="W102" i="1"/>
  <c r="J102" i="3" s="1"/>
  <c r="W101" i="1"/>
  <c r="J101" i="3" s="1"/>
  <c r="W100" i="1"/>
  <c r="J100" i="3" s="1"/>
  <c r="W99" i="1"/>
  <c r="J99" i="3" s="1"/>
  <c r="W98" i="1"/>
  <c r="J98" i="3" s="1"/>
  <c r="W97" i="1"/>
  <c r="J97" i="3" s="1"/>
  <c r="W95" i="1"/>
  <c r="J95" i="3" s="1"/>
  <c r="W94" i="1"/>
  <c r="J94" i="3" s="1"/>
  <c r="W93" i="1"/>
  <c r="J93" i="3" s="1"/>
  <c r="W92" i="1"/>
  <c r="J92" i="3" s="1"/>
  <c r="W91" i="1"/>
  <c r="J91" i="3" s="1"/>
  <c r="W90" i="1"/>
  <c r="J90" i="3" s="1"/>
  <c r="W89" i="1"/>
  <c r="J89" i="3" s="1"/>
  <c r="W87" i="1"/>
  <c r="J87" i="3" s="1"/>
  <c r="W86" i="1"/>
  <c r="J86" i="3" s="1"/>
  <c r="W85" i="1"/>
  <c r="J85" i="3" s="1"/>
  <c r="W84" i="1"/>
  <c r="J84" i="3" s="1"/>
  <c r="W83" i="1"/>
  <c r="J83" i="3" s="1"/>
  <c r="W82" i="1"/>
  <c r="J82" i="3" s="1"/>
  <c r="W81" i="1"/>
  <c r="J81" i="3" s="1"/>
  <c r="W79" i="1"/>
  <c r="J79" i="3" s="1"/>
  <c r="W78" i="1"/>
  <c r="J78" i="3" s="1"/>
  <c r="W77" i="1"/>
  <c r="J77" i="3" s="1"/>
  <c r="W76" i="1"/>
  <c r="J76" i="3" s="1"/>
  <c r="W75" i="1"/>
  <c r="J75" i="3" s="1"/>
  <c r="W74" i="1"/>
  <c r="J74" i="3" s="1"/>
  <c r="W73" i="1"/>
  <c r="J73" i="3" s="1"/>
  <c r="W71" i="1"/>
  <c r="J71" i="3" s="1"/>
  <c r="W70" i="1"/>
  <c r="J70" i="3" s="1"/>
  <c r="W69" i="1"/>
  <c r="J69" i="3" s="1"/>
  <c r="W68" i="1"/>
  <c r="J68" i="3" s="1"/>
  <c r="W67" i="1"/>
  <c r="J67" i="3" s="1"/>
  <c r="W66" i="1"/>
  <c r="J66" i="3" s="1"/>
  <c r="W65" i="1"/>
  <c r="J65" i="3" s="1"/>
  <c r="W63" i="1"/>
  <c r="J63" i="3" s="1"/>
  <c r="W62" i="1"/>
  <c r="J62" i="3" s="1"/>
  <c r="W61" i="1"/>
  <c r="J61" i="3" s="1"/>
  <c r="W60" i="1"/>
  <c r="J60" i="3" s="1"/>
  <c r="W59" i="1"/>
  <c r="J59" i="3" s="1"/>
  <c r="W58" i="1"/>
  <c r="J58" i="3" s="1"/>
  <c r="W57" i="1"/>
  <c r="J57" i="3" s="1"/>
  <c r="W55" i="1"/>
  <c r="J55" i="3" s="1"/>
  <c r="W54" i="1"/>
  <c r="J54" i="3" s="1"/>
  <c r="W53" i="1"/>
  <c r="J53" i="3" s="1"/>
  <c r="W52" i="1"/>
  <c r="J52" i="3" s="1"/>
  <c r="W51" i="1"/>
  <c r="J51" i="3" s="1"/>
  <c r="W50" i="1"/>
  <c r="J50" i="3" s="1"/>
  <c r="W49" i="1"/>
  <c r="J49" i="3" s="1"/>
  <c r="W47" i="1"/>
  <c r="J47" i="3" s="1"/>
  <c r="W46" i="1"/>
  <c r="J46" i="3" s="1"/>
  <c r="W45" i="1"/>
  <c r="J45" i="3" s="1"/>
  <c r="W44" i="1"/>
  <c r="J44" i="3" s="1"/>
  <c r="W43" i="1"/>
  <c r="J43" i="3" s="1"/>
  <c r="W42" i="1"/>
  <c r="J42" i="3" s="1"/>
  <c r="W41" i="1"/>
  <c r="J41" i="3" s="1"/>
  <c r="W39" i="1"/>
  <c r="J39" i="3" s="1"/>
  <c r="W38" i="1"/>
  <c r="J38" i="3" s="1"/>
  <c r="W37" i="1"/>
  <c r="J37" i="3" s="1"/>
  <c r="W36" i="1"/>
  <c r="J36" i="3" s="1"/>
  <c r="W35" i="1"/>
  <c r="J35" i="3" s="1"/>
  <c r="W34" i="1"/>
  <c r="J34" i="3" s="1"/>
  <c r="W33" i="1"/>
  <c r="J33" i="3" s="1"/>
  <c r="W31" i="1"/>
  <c r="J31" i="3" s="1"/>
  <c r="W30" i="1"/>
  <c r="J30" i="3" s="1"/>
  <c r="W29" i="1"/>
  <c r="J29" i="3" s="1"/>
  <c r="W28" i="1"/>
  <c r="J28" i="3" s="1"/>
  <c r="W27" i="1"/>
  <c r="J27" i="3" s="1"/>
  <c r="W26" i="1"/>
  <c r="J26" i="3" s="1"/>
  <c r="W25" i="1"/>
  <c r="J25" i="3" s="1"/>
  <c r="W23" i="1"/>
  <c r="J23" i="3" s="1"/>
  <c r="W22" i="1"/>
  <c r="J22" i="3" s="1"/>
  <c r="W21" i="1"/>
  <c r="J21" i="3" s="1"/>
  <c r="W20" i="1"/>
  <c r="J20" i="3" s="1"/>
  <c r="W19" i="1"/>
  <c r="J19" i="3" s="1"/>
  <c r="W18" i="1"/>
  <c r="J18" i="3" s="1"/>
  <c r="W17" i="1"/>
  <c r="J17" i="3" s="1"/>
  <c r="W15" i="1"/>
  <c r="J15" i="3" s="1"/>
  <c r="W14" i="1"/>
  <c r="J14" i="3" s="1"/>
  <c r="W13" i="1"/>
  <c r="J13" i="3" s="1"/>
  <c r="W12" i="1"/>
  <c r="J12" i="3" s="1"/>
  <c r="W11" i="1"/>
  <c r="J11" i="3" s="1"/>
  <c r="W10" i="1"/>
  <c r="J10" i="3" s="1"/>
  <c r="W9" i="1"/>
  <c r="J9" i="3" s="1"/>
  <c r="K5" i="3" l="1"/>
  <c r="AW3" i="1"/>
  <c r="L7" i="3"/>
  <c r="L5" i="3" s="1"/>
  <c r="AJ3" i="1"/>
  <c r="W7" i="1"/>
  <c r="W3" i="1" l="1"/>
  <c r="J7" i="3"/>
  <c r="J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K4" authorId="0" shapeId="0" xr:uid="{3F1B3D13-0230-4A45-BEC0-428C112ABFC0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  <comment ref="AK4" authorId="0" shapeId="0" xr:uid="{A3940C34-37B4-481C-90E7-21CCE9A000C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Z585 Z578 Z581 Z582 Z583
 Dx  D -</t>
        </r>
      </text>
    </comment>
    <comment ref="AX5" authorId="0" shapeId="0" xr:uid="{2328FA0F-B91B-4B77-9278-EA2E1CFE9B87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T570</t>
        </r>
      </text>
    </comment>
    <comment ref="BK5" authorId="0" shapeId="0" xr:uid="{A484A822-401F-4C1D-A847-63A0D6C45CDC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T563</t>
        </r>
      </text>
    </comment>
    <comment ref="BX5" authorId="0" shapeId="0" xr:uid="{4D1CE1A0-BB52-4456-8B77-C0391851B1B3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T561</t>
        </r>
      </text>
    </comment>
    <comment ref="CK5" authorId="0" shapeId="0" xr:uid="{50F6E455-561C-4C8E-8714-64100B627C4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22F76637-20BA-48D0-A04A-BF730828ACD2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051A701E-FF40-4BE5-98D4-D4CA99C6DFD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sharedStrings.xml><?xml version="1.0" encoding="utf-8"?>
<sst xmlns="http://schemas.openxmlformats.org/spreadsheetml/2006/main" count="7308" uniqueCount="652">
  <si>
    <t>Provincia</t>
  </si>
  <si>
    <t>Distrito</t>
  </si>
  <si>
    <t>Red</t>
  </si>
  <si>
    <t>MicroRed</t>
  </si>
  <si>
    <t>Renaes</t>
  </si>
  <si>
    <t>Cat</t>
  </si>
  <si>
    <t>MAYNAS</t>
  </si>
  <si>
    <t>PUNCHANA</t>
  </si>
  <si>
    <t>NO PERTENECE A NINGUNA RED</t>
  </si>
  <si>
    <t>NO PERTENECE A NINGUNA MICRORED</t>
  </si>
  <si>
    <t>III - 1</t>
  </si>
  <si>
    <t>HOSP.REGIONAL DE LORETO "Felipe Arriola Iglesias"</t>
  </si>
  <si>
    <t>IQUITOS</t>
  </si>
  <si>
    <t>II - 2</t>
  </si>
  <si>
    <t>HOSPITAL IQUITOS "Cesar Garayar Garcia"</t>
  </si>
  <si>
    <t>ALTO AMAZONAS</t>
  </si>
  <si>
    <t>YURIMAGUAS</t>
  </si>
  <si>
    <t>HOSP Santa Gema de Yurimaguas</t>
  </si>
  <si>
    <t>NAPO</t>
  </si>
  <si>
    <t>MAYNAS PERIFERIE</t>
  </si>
  <si>
    <t>SANTA CLOTILDE</t>
  </si>
  <si>
    <t>II - 1</t>
  </si>
  <si>
    <t>UCAYALI</t>
  </si>
  <si>
    <t>CONTAMANA</t>
  </si>
  <si>
    <t>HOSP CONTAMANA</t>
  </si>
  <si>
    <t>MAYNAS CIUDAD</t>
  </si>
  <si>
    <t>IQUITOS NORTE</t>
  </si>
  <si>
    <t xml:space="preserve">C.S. I-4 </t>
  </si>
  <si>
    <t>MORONACOCHA</t>
  </si>
  <si>
    <t>SC-SMA</t>
  </si>
  <si>
    <t>SAMU DIRESA LORETO-CPCED</t>
  </si>
  <si>
    <t xml:space="preserve">C.S. I-3 </t>
  </si>
  <si>
    <t>CENTRO DE SALUD MENTAL COMUNITARIO IQUITOS</t>
  </si>
  <si>
    <t>P.S. I-1</t>
  </si>
  <si>
    <t>MANACAMIRI</t>
  </si>
  <si>
    <t>SAN JOSE DE LUPUNA</t>
  </si>
  <si>
    <t>NUEVO LIBERTAD</t>
  </si>
  <si>
    <t>SANTA RITA DE NANAY</t>
  </si>
  <si>
    <t>TUPAC AMARU De Iquitos "Lic.Enf. Jenny Esther Carrasco"</t>
  </si>
  <si>
    <t>VARGAS GUERRA</t>
  </si>
  <si>
    <t>P.S. I-2</t>
  </si>
  <si>
    <t>PORVENIR de Iquitos</t>
  </si>
  <si>
    <t>ALTO NANAY</t>
  </si>
  <si>
    <t>SANTA MARIA DE NANAY</t>
  </si>
  <si>
    <t>SAMITO</t>
  </si>
  <si>
    <t>SAN ANTONIO DE PINTUYACU</t>
  </si>
  <si>
    <t>HOGAR PROTEGIDO DE IQUITOS</t>
  </si>
  <si>
    <t>DIAMANTE AZUL</t>
  </si>
  <si>
    <t>SAN JUAN BAUTISTA</t>
  </si>
  <si>
    <t>IQUITOS SUR</t>
  </si>
  <si>
    <t>SAN JUAN DE MIRAFLORES</t>
  </si>
  <si>
    <t>CENTRO DE SALUD MENTAL COMUNITARIO UKA YAKI TSA  WA</t>
  </si>
  <si>
    <t>CENTRO DE REFERENCIA DE INFECCIONE DE TRANSMISIÓN SEXUAL CERITS - SAN JUAN</t>
  </si>
  <si>
    <t>RUMOCOCHA</t>
  </si>
  <si>
    <t>MODELO</t>
  </si>
  <si>
    <t>PROGRESO De San Juan Bautista</t>
  </si>
  <si>
    <t xml:space="preserve">P.S. I-2  </t>
  </si>
  <si>
    <t>SANTO TOMAS de San Juan Bautista</t>
  </si>
  <si>
    <t>QUISTOCOCHA</t>
  </si>
  <si>
    <t xml:space="preserve">P.S. I-2 </t>
  </si>
  <si>
    <t>ZUNGAROCOCHA</t>
  </si>
  <si>
    <t>VARILLAL</t>
  </si>
  <si>
    <t>MORALILLO</t>
  </si>
  <si>
    <t>VILLA BUEN PASTOR</t>
  </si>
  <si>
    <t xml:space="preserve">LOS DELFINES </t>
  </si>
  <si>
    <t>PEÑA NEGRA</t>
  </si>
  <si>
    <t xml:space="preserve">SANTA CLARA DE NANAY </t>
  </si>
  <si>
    <t>SAN PABLO DE CUYANA</t>
  </si>
  <si>
    <t xml:space="preserve">PAUJIL </t>
  </si>
  <si>
    <t>CAHUIDE</t>
  </si>
  <si>
    <t>AMERICA de San Juan Bautista</t>
  </si>
  <si>
    <t>HOGAR PROTEGIDO DE BELEN</t>
  </si>
  <si>
    <t>BELEN</t>
  </si>
  <si>
    <t>CENTRO DE SALUD MENTAL COMUNITARIO CARDOZO</t>
  </si>
  <si>
    <t>6 DE OCTUBRE</t>
  </si>
  <si>
    <t>SOLEDAD De Villa Belen</t>
  </si>
  <si>
    <t>SAN ANTONIO - RIO ITAYA</t>
  </si>
  <si>
    <t>MUNICHS - RIO ITAYA</t>
  </si>
  <si>
    <t>BELEN de Villa Belen</t>
  </si>
  <si>
    <t>CABO PANTOJA - R. AMAZONAS</t>
  </si>
  <si>
    <t>LUPUNA</t>
  </si>
  <si>
    <t>GALLITO</t>
  </si>
  <si>
    <t>CANTA GALLO</t>
  </si>
  <si>
    <t>HOGAR PROTEGIDO DE SAN JUAN</t>
  </si>
  <si>
    <t xml:space="preserve">9 DE OCTUBRE </t>
  </si>
  <si>
    <t xml:space="preserve">CARDOZO </t>
  </si>
  <si>
    <t>BELLAVISTA NANAY</t>
  </si>
  <si>
    <t>PADRE COCHA</t>
  </si>
  <si>
    <t>BARRIO FLORIDO</t>
  </si>
  <si>
    <t>SANTA MARIA DEL OJEAL</t>
  </si>
  <si>
    <t>SANTA CLARA DEL OJEAL</t>
  </si>
  <si>
    <t>SARGENTO LORES</t>
  </si>
  <si>
    <t>PICURO YACU</t>
  </si>
  <si>
    <t>MASUSA</t>
  </si>
  <si>
    <t>CENTRO FUERTE</t>
  </si>
  <si>
    <t>PUNTO ALEGRE</t>
  </si>
  <si>
    <t>SAN ANTONIO de Iquitos</t>
  </si>
  <si>
    <t>CENTRO DE SALUD MENTAL COMUNITARIO PUNCHANA</t>
  </si>
  <si>
    <t xml:space="preserve">FERNANDO LORES </t>
  </si>
  <si>
    <t>HOGAR PROTEGIDO DE PUNCHANA</t>
  </si>
  <si>
    <t>1º. DE ENERO</t>
  </si>
  <si>
    <t>PUTUMAYO</t>
  </si>
  <si>
    <t>EL ESTRECHO</t>
  </si>
  <si>
    <t>LA FLORIDA</t>
  </si>
  <si>
    <t>SAN PEDRO DE TOTOYA</t>
  </si>
  <si>
    <t>FLOR DE AGOSTO</t>
  </si>
  <si>
    <t>ROSA PANDURO</t>
  </si>
  <si>
    <t>SAN FRANCISCO DE ERE</t>
  </si>
  <si>
    <t>SANTA MERCEDES</t>
  </si>
  <si>
    <t>YAGUAS</t>
  </si>
  <si>
    <t>REMANSO</t>
  </si>
  <si>
    <t>BETANIA</t>
  </si>
  <si>
    <t>El ALAMO</t>
  </si>
  <si>
    <t>HUAPAPA</t>
  </si>
  <si>
    <t>TENIENTE MANUEL CLAVERO</t>
  </si>
  <si>
    <t>SOPLIN VARGAS</t>
  </si>
  <si>
    <t>BELLAVISTA de Tnt. Manuel Clavero</t>
  </si>
  <si>
    <t>ANGUSILLA</t>
  </si>
  <si>
    <t>TRES FRONTERAS</t>
  </si>
  <si>
    <t>NUEVA ESPERANZA de Tent. Manuel Clavero</t>
  </si>
  <si>
    <t>NEGRO URCO</t>
  </si>
  <si>
    <t>TACSHA CURARAY (Sta. María)</t>
  </si>
  <si>
    <t>SAN LUIS DE TACSHA CURARAY</t>
  </si>
  <si>
    <t>RUMI TUNI</t>
  </si>
  <si>
    <t>SAN RAFAEL</t>
  </si>
  <si>
    <t>BUENA VISTA del Napo</t>
  </si>
  <si>
    <t>NUEVA LIBERTAD O TUTAPISHCO</t>
  </si>
  <si>
    <t>NUEVA VIDA DEL NAPO</t>
  </si>
  <si>
    <t>URBINA DEL NAPO</t>
  </si>
  <si>
    <t>TORRES CAUSANA</t>
  </si>
  <si>
    <t>CABO PANTOJA De Torres Causana</t>
  </si>
  <si>
    <t>TEMPESTAD</t>
  </si>
  <si>
    <t>ANGOTEROS</t>
  </si>
  <si>
    <t>CAMPO SERIO</t>
  </si>
  <si>
    <t>MAZAN</t>
  </si>
  <si>
    <t>C.S. I-3</t>
  </si>
  <si>
    <t>TAMANCO</t>
  </si>
  <si>
    <t>HUAMAN URCO</t>
  </si>
  <si>
    <t>MANGUA del Mazan</t>
  </si>
  <si>
    <t>SAN FRANCISCO DE BUEN PASO</t>
  </si>
  <si>
    <t>LIBERTAD - RIO MAZAN</t>
  </si>
  <si>
    <t>PUINAHUA BAJO NAPO</t>
  </si>
  <si>
    <t>URCOMIRAÑO</t>
  </si>
  <si>
    <t>INDIANA</t>
  </si>
  <si>
    <t>MANITI I ZONA</t>
  </si>
  <si>
    <t>SANTA CECILIA</t>
  </si>
  <si>
    <t>YANAYACU DE BOMBONAJE</t>
  </si>
  <si>
    <t>VAINILLA</t>
  </si>
  <si>
    <t>SINCHICUY</t>
  </si>
  <si>
    <t>SAN PEDRO DE MANATI</t>
  </si>
  <si>
    <t>LAS AMAZONAS</t>
  </si>
  <si>
    <t>YANASHI</t>
  </si>
  <si>
    <t>ORAN</t>
  </si>
  <si>
    <t>FRANCISCO DE ORELLANA</t>
  </si>
  <si>
    <t>SANTA MARIA DE MARUPA</t>
  </si>
  <si>
    <t>FERNANDO LORES</t>
  </si>
  <si>
    <t>TAMSHIYACU</t>
  </si>
  <si>
    <t>SAN SALVADOR DE OMAGUAS</t>
  </si>
  <si>
    <t>YACAPANA I ZONA</t>
  </si>
  <si>
    <t>SANTA ANA DE MUYUY</t>
  </si>
  <si>
    <t>DOS DE MAYO de Fernando Lores</t>
  </si>
  <si>
    <t>AUCAYO</t>
  </si>
  <si>
    <t>ESPERANZA TAHUAYO</t>
  </si>
  <si>
    <t>MANGUA de Fernando Lores</t>
  </si>
  <si>
    <t>NUEVO PROGRESO</t>
  </si>
  <si>
    <t>NUEVO VALENTIN</t>
  </si>
  <si>
    <t>SERAFIN FILOMENO</t>
  </si>
  <si>
    <t>PANGUANA II ZONA</t>
  </si>
  <si>
    <t>CONSTANCIA</t>
  </si>
  <si>
    <t>REQUENA</t>
  </si>
  <si>
    <t>YAQUERANA</t>
  </si>
  <si>
    <t>ANGAMOS</t>
  </si>
  <si>
    <t>BUENAS LOMAS</t>
  </si>
  <si>
    <t>MARISCAL RAMON CASTILLA</t>
  </si>
  <si>
    <t>RAMON CASTILLA</t>
  </si>
  <si>
    <t>CABALLO COCHA</t>
  </si>
  <si>
    <t>CABALLOCOCHA</t>
  </si>
  <si>
    <t>CHIMBOTE</t>
  </si>
  <si>
    <t>ISLA TIGRE</t>
  </si>
  <si>
    <t>CUSHILLOCOCHA</t>
  </si>
  <si>
    <t>SAN ANTONIO DE CACAO</t>
  </si>
  <si>
    <t>SAN PABLO</t>
  </si>
  <si>
    <t>SANTA ELENA DE IMAZA</t>
  </si>
  <si>
    <t>SAN ANTONIO - BAJO AMAZONAS</t>
  </si>
  <si>
    <t>SAN FELIPE</t>
  </si>
  <si>
    <t>SAN ISIDRO</t>
  </si>
  <si>
    <t>PEBAS</t>
  </si>
  <si>
    <t>PEVAS</t>
  </si>
  <si>
    <t xml:space="preserve">PEVAS </t>
  </si>
  <si>
    <t>HUANTA</t>
  </si>
  <si>
    <t>PUCAURQUILLO</t>
  </si>
  <si>
    <t>BRILLO NUEVO</t>
  </si>
  <si>
    <t>SAN FRANCISCO De Pevas</t>
  </si>
  <si>
    <t>NUEVO PEVAS</t>
  </si>
  <si>
    <t>SAN JOSE DE COCHIQUINAS</t>
  </si>
  <si>
    <t>BUEN JESUS DE PAZ</t>
  </si>
  <si>
    <t>YAVARI</t>
  </si>
  <si>
    <t>ISLANDIA</t>
  </si>
  <si>
    <t xml:space="preserve">ISLANDIA del Yavari </t>
  </si>
  <si>
    <t>BUEN SUCESO</t>
  </si>
  <si>
    <t>SANTA TERESA</t>
  </si>
  <si>
    <t>NUEVA ESPERANZA del Yavari</t>
  </si>
  <si>
    <t>SANTA ROSA De Ramon Castilla</t>
  </si>
  <si>
    <t>BELLAVISTA CALLARU</t>
  </si>
  <si>
    <t>PUERTO ALEGRIA de Ramon Castilla</t>
  </si>
  <si>
    <t>LORETO</t>
  </si>
  <si>
    <t>NAUTA</t>
  </si>
  <si>
    <t>SAN JOAQUIN DE OMAGUAS</t>
  </si>
  <si>
    <t>SAN REGIS</t>
  </si>
  <si>
    <t>SANTA FE</t>
  </si>
  <si>
    <t>GRAU</t>
  </si>
  <si>
    <t>SAN JUAN DE PURITANIA</t>
  </si>
  <si>
    <t>MIRAFLORES</t>
  </si>
  <si>
    <t>PALIZADA</t>
  </si>
  <si>
    <t>NUEVA YORK</t>
  </si>
  <si>
    <t>CANAAN DEL CHIRIYACU</t>
  </si>
  <si>
    <t>BAGAZAN DEL RIO MARAÑON</t>
  </si>
  <si>
    <t>SUCRE DEL RIO MARAÑON</t>
  </si>
  <si>
    <t>PARINARI</t>
  </si>
  <si>
    <t xml:space="preserve">SANTA. RITA DE CASTILLA </t>
  </si>
  <si>
    <t>SANTA ISABEL DE YUMBATURO</t>
  </si>
  <si>
    <t>SANTA ROSA DE LAGARTO</t>
  </si>
  <si>
    <t>SANTA RITA DE CASTILLA</t>
  </si>
  <si>
    <t>SAN JOSE DE SAMIRIA</t>
  </si>
  <si>
    <t>LEONCIO PRADO</t>
  </si>
  <si>
    <t>CENTRO DE SALUD MENTAL NAUTA</t>
  </si>
  <si>
    <t>ROCA FUERTE DE PARINARI</t>
  </si>
  <si>
    <t>TROMPETEROS</t>
  </si>
  <si>
    <t>VILLA TROMPETERO</t>
  </si>
  <si>
    <t>VILLA TROMPETEROS</t>
  </si>
  <si>
    <t>BELEN DE TROMPETEROS</t>
  </si>
  <si>
    <t>PUCACURO DE TROMPETEROS</t>
  </si>
  <si>
    <t>PAMPA HERMOSA DE TROMPETEROS</t>
  </si>
  <si>
    <t>NUEVA JERUSALEN</t>
  </si>
  <si>
    <t>PROVIDENCIA</t>
  </si>
  <si>
    <t>NUEVO PORVENIR</t>
  </si>
  <si>
    <t>SANTA ISABEL DE COPAL</t>
  </si>
  <si>
    <t>BOCA DEL COPA DEL RIO CORRIENTES</t>
  </si>
  <si>
    <t>NUEVO SAN MARTIN</t>
  </si>
  <si>
    <t>VALENCIA</t>
  </si>
  <si>
    <t>JOSE OLAYA DEL RIO CORRIENTES</t>
  </si>
  <si>
    <t>SAN JOSE DE NUEVA ESPERANZA</t>
  </si>
  <si>
    <t>URARINAS</t>
  </si>
  <si>
    <t>MAYPUCO</t>
  </si>
  <si>
    <t>REFORMA</t>
  </si>
  <si>
    <t>NUEVA ESPERANZA de Urarinas</t>
  </si>
  <si>
    <t>CONCORDIA</t>
  </si>
  <si>
    <t>ANGORA</t>
  </si>
  <si>
    <t>ALIANZA DEL URITUYACU -RIO MARAÑON</t>
  </si>
  <si>
    <t>SAN JOSE DE SARAMURO</t>
  </si>
  <si>
    <t>PIJUAYAL DEL CHAMBIRA</t>
  </si>
  <si>
    <t>SARAMURILLO</t>
  </si>
  <si>
    <t>TIGRE</t>
  </si>
  <si>
    <t>INTUTO</t>
  </si>
  <si>
    <t>LIBERTAD DEL TIGRE</t>
  </si>
  <si>
    <t>12 DE OCTUBRE</t>
  </si>
  <si>
    <t>PAICHE PLAYA</t>
  </si>
  <si>
    <t>PIURA</t>
  </si>
  <si>
    <t>HUACACHINA - RIO TIGRE</t>
  </si>
  <si>
    <t>SAN JUAN DE PAVAYACU</t>
  </si>
  <si>
    <t>VISTA ALEGRE DE EL ALTO TIGRE</t>
  </si>
  <si>
    <t>BELLAVISTA DEL RIO TIGRE</t>
  </si>
  <si>
    <t>BELEN DE RIO TIGRE</t>
  </si>
  <si>
    <t>MARSELLA</t>
  </si>
  <si>
    <t xml:space="preserve">C.S.  I-3 </t>
  </si>
  <si>
    <t>8 DE MAYO</t>
  </si>
  <si>
    <t>SANTA ROSA CHIA TIPISHCA</t>
  </si>
  <si>
    <t>CANAAN</t>
  </si>
  <si>
    <t>PROGRESO de Contamana</t>
  </si>
  <si>
    <t>HOLANDA</t>
  </si>
  <si>
    <t>TUMBES</t>
  </si>
  <si>
    <t>SAN PABLO DE SINUYA</t>
  </si>
  <si>
    <t>CENTRO DE SALUD MENTAL COMUNITARIO - CONTAMANA</t>
  </si>
  <si>
    <t>SANTA ROSA DEL PISQUI</t>
  </si>
  <si>
    <t>CANAAN DE TIPISHCA</t>
  </si>
  <si>
    <t>NUEVO OLAYA</t>
  </si>
  <si>
    <t>NUEVO EDEN</t>
  </si>
  <si>
    <t>CHARASMANA</t>
  </si>
  <si>
    <t>MANCO CAPAC</t>
  </si>
  <si>
    <t>SHETEVO</t>
  </si>
  <si>
    <t>NUEVO SUCRE</t>
  </si>
  <si>
    <t>LIBERTADOR</t>
  </si>
  <si>
    <t>SAN FRANCISCO DE ROMPEO</t>
  </si>
  <si>
    <t>PUESTO DE SALUD DEL CENTRO POBLADO SAN CARLOS</t>
  </si>
  <si>
    <t>VENCEDOR</t>
  </si>
  <si>
    <t>PAMPA HERMOSA</t>
  </si>
  <si>
    <t>PAMPA HERMOZA de Pampa Hermoza</t>
  </si>
  <si>
    <t>PACASHANAYA</t>
  </si>
  <si>
    <t>ORELLANA</t>
  </si>
  <si>
    <t>BELAUNDE TERRY</t>
  </si>
  <si>
    <t>ALTO PERILLO</t>
  </si>
  <si>
    <t>SANGAMAYO ALTO PAUYA</t>
  </si>
  <si>
    <t>PLAYA HERMOSA</t>
  </si>
  <si>
    <t>INAHUAYA</t>
  </si>
  <si>
    <t>JOSE OLAYA DE INAHUAYA</t>
  </si>
  <si>
    <t>TRES UNIDOS DEL RIO PISQUI</t>
  </si>
  <si>
    <t>SARAYACU</t>
  </si>
  <si>
    <t>C.S. I-4</t>
  </si>
  <si>
    <t>JUANCITO De Sarayacu</t>
  </si>
  <si>
    <t>PEDRERA</t>
  </si>
  <si>
    <t>MONTE BELLO</t>
  </si>
  <si>
    <t>MAHUIZO</t>
  </si>
  <si>
    <t>HUAÑUNA</t>
  </si>
  <si>
    <t>PUERTO ENRIQUE</t>
  </si>
  <si>
    <t>BOLIVAR DE SARAYACU</t>
  </si>
  <si>
    <t>CASERIO DE SARAYACU</t>
  </si>
  <si>
    <t>SAMAN</t>
  </si>
  <si>
    <t>PUCAPANGA</t>
  </si>
  <si>
    <t>TIERRA BLANCA Juber Sandoval Briones</t>
  </si>
  <si>
    <t>MIGUEL GRAU</t>
  </si>
  <si>
    <t>NUEVO DOS DE MAYO</t>
  </si>
  <si>
    <t>DOS DE MAYO De Sarayacu</t>
  </si>
  <si>
    <t>TRES UNIDOS</t>
  </si>
  <si>
    <t>PADRE MARQUEZ</t>
  </si>
  <si>
    <t xml:space="preserve">TIRUNTAN </t>
  </si>
  <si>
    <t xml:space="preserve">ROHABOYA MESTIZO </t>
  </si>
  <si>
    <t>ROHABOYA NATIVA</t>
  </si>
  <si>
    <t>PAHOYAN</t>
  </si>
  <si>
    <t>MARISCAL CASTILLA De Padre Marquez</t>
  </si>
  <si>
    <t>ALFONSO UGARTE</t>
  </si>
  <si>
    <t>NUEVA GALILEA</t>
  </si>
  <si>
    <t>SANTA ANA</t>
  </si>
  <si>
    <t>HUARMI ISLA</t>
  </si>
  <si>
    <t>GALICIA</t>
  </si>
  <si>
    <t>CAROCURAHUAYTE</t>
  </si>
  <si>
    <t>JENARO HERRERA</t>
  </si>
  <si>
    <t>GENARO HERRERA</t>
  </si>
  <si>
    <t>SAQUENA</t>
  </si>
  <si>
    <t>YUCURUCHI</t>
  </si>
  <si>
    <t>SAPUENA</t>
  </si>
  <si>
    <t>BAGAZAN De Sapuena</t>
  </si>
  <si>
    <t>EL SOL</t>
  </si>
  <si>
    <t>MAQUIA</t>
  </si>
  <si>
    <t>SAN ROQUE De Maquia</t>
  </si>
  <si>
    <t>NUEVO JUNIN</t>
  </si>
  <si>
    <t>PIURI  ISLA</t>
  </si>
  <si>
    <t>NUEVO SAN JOSE</t>
  </si>
  <si>
    <t>CARACHAMA</t>
  </si>
  <si>
    <t>ALTO TAPICHE</t>
  </si>
  <si>
    <t xml:space="preserve">SANTA ELENA </t>
  </si>
  <si>
    <t>TAPICHE</t>
  </si>
  <si>
    <t>SAN PEDRO</t>
  </si>
  <si>
    <t>FATIMA</t>
  </si>
  <si>
    <t>SAN ANTONIO DE FORTALEZA</t>
  </si>
  <si>
    <t>SOPLIN</t>
  </si>
  <si>
    <t>CURINGA</t>
  </si>
  <si>
    <t>CAPANAHUA</t>
  </si>
  <si>
    <t>PUINAHUA</t>
  </si>
  <si>
    <t>BRETAÑA</t>
  </si>
  <si>
    <t>SAN CARLOS</t>
  </si>
  <si>
    <t>HUACRACHIRO</t>
  </si>
  <si>
    <t>BOLIVAR DEL MAQUIA</t>
  </si>
  <si>
    <t>NUEVO LIBERAL</t>
  </si>
  <si>
    <t>OBRERO</t>
  </si>
  <si>
    <t>VICTORIA</t>
  </si>
  <si>
    <t>EMILIO SAN MARTIN</t>
  </si>
  <si>
    <t>SAN MARTIN CAPELO</t>
  </si>
  <si>
    <t>TAMANCO VIEJO</t>
  </si>
  <si>
    <t>SINTICO</t>
  </si>
  <si>
    <t xml:space="preserve">IBERIA </t>
  </si>
  <si>
    <t>LAGO SAN MARCOS</t>
  </si>
  <si>
    <t>CAPELO</t>
  </si>
  <si>
    <t xml:space="preserve">FLOR DE PUNGA </t>
  </si>
  <si>
    <t>HUATAPI</t>
  </si>
  <si>
    <t>AGUAMIRO (EJE DE M.R.)</t>
  </si>
  <si>
    <t>NATIVIDAD</t>
  </si>
  <si>
    <t>CENTRO DE SALUD MENTAL COMUNITARIO YURIMAGUAS</t>
  </si>
  <si>
    <t>SAMU YURIMAGUAS</t>
  </si>
  <si>
    <t>VILLA HERMOSA DE YURIMAGUAS</t>
  </si>
  <si>
    <t>PROVIDENCIA DE Yurimaguas</t>
  </si>
  <si>
    <t>SANTA MARIA DEL BAJO HUALLAGA</t>
  </si>
  <si>
    <t>NUEVA ERA</t>
  </si>
  <si>
    <t>ZAPOTE</t>
  </si>
  <si>
    <t>JEBERILLOS</t>
  </si>
  <si>
    <t>DOS DE MAYO De Yurimaguas</t>
  </si>
  <si>
    <t>VISTA ALEGRE De Yurimaguas</t>
  </si>
  <si>
    <t>PUERTO ARTURO</t>
  </si>
  <si>
    <t>SANTA ISABEL</t>
  </si>
  <si>
    <t>SAN JUAN DE ZAPOTE</t>
  </si>
  <si>
    <t>INDEPENDENCIA DEL SHANUSI</t>
  </si>
  <si>
    <t>CARRETERA KM. 1.5 (EJE DE M.R.)</t>
  </si>
  <si>
    <t>AA.HH. 30 DE AGOSTO KM.17</t>
  </si>
  <si>
    <t xml:space="preserve">P.S. I-3 </t>
  </si>
  <si>
    <t>INDEPENDENCIA</t>
  </si>
  <si>
    <t>TUPAC AMARU De Yurimaguas</t>
  </si>
  <si>
    <t>MUNICHIS De Yurimaguas(EJE DE M.R)</t>
  </si>
  <si>
    <t>VARADERILLO</t>
  </si>
  <si>
    <t>ACHUAL LIMON</t>
  </si>
  <si>
    <t>SANTA LUCIA</t>
  </si>
  <si>
    <t>SAN ROQUE DE YURIMAGUAS</t>
  </si>
  <si>
    <t>BALSAPUERTO</t>
  </si>
  <si>
    <t>NUEVO ARICA De Balsapuerto</t>
  </si>
  <si>
    <t>SAN JUAN de Balsapuerto</t>
  </si>
  <si>
    <t>PUERTO PORVENIR</t>
  </si>
  <si>
    <t>TRES UNIDOS DE BALSAPUERTO</t>
  </si>
  <si>
    <t>LA LOMA (EJE DE M.R.)</t>
  </si>
  <si>
    <t>CHIRAPA</t>
  </si>
  <si>
    <t>SAN PEDRO DE ZAPOTE</t>
  </si>
  <si>
    <t>ALTO MOHENA</t>
  </si>
  <si>
    <t>PAMPA HERMOZA de Yurimaguas (EJE M.R.)</t>
  </si>
  <si>
    <t>GRAU (KM. 40)</t>
  </si>
  <si>
    <t>SANTO TOMAS De Yurimaguas</t>
  </si>
  <si>
    <t>SAN JUAN DE PAMPLONA</t>
  </si>
  <si>
    <t>SAN FRANCISCO PAMPAYACU</t>
  </si>
  <si>
    <t>COTOYACU</t>
  </si>
  <si>
    <t>PUERTO PERU</t>
  </si>
  <si>
    <t>ROCA FUERTE</t>
  </si>
  <si>
    <t>JEBEROS</t>
  </si>
  <si>
    <t>VISTA ALEGRE DE JEBEROS</t>
  </si>
  <si>
    <t>LUZ DEL ORIENTE</t>
  </si>
  <si>
    <t>NUEVO HORIZONTE DE YURIMAGUAS</t>
  </si>
  <si>
    <t>NUEVO PIJUAYAL DE YURIMAGUAS</t>
  </si>
  <si>
    <t>LA UNION DE ZAPOTE DE YURIMAGUAS</t>
  </si>
  <si>
    <t>LABORATORIO DE REFERENCIA DE SALUD-ALTO AMAZONAS</t>
  </si>
  <si>
    <t>TENIENTE CESAR LOPEZ ROJAS</t>
  </si>
  <si>
    <t>SHUCUSHYACU</t>
  </si>
  <si>
    <t>SONAPI</t>
  </si>
  <si>
    <t>JORGE CHAVEZ</t>
  </si>
  <si>
    <t>CUIPARI</t>
  </si>
  <si>
    <t>LIBERTAD DE CUIPARILLO</t>
  </si>
  <si>
    <t>SAN MIGUEL DE TENIENTE CESAR LOPEZ ROJAS</t>
  </si>
  <si>
    <t xml:space="preserve">GLORIA </t>
  </si>
  <si>
    <t>NUEVO PAPAPLAYA</t>
  </si>
  <si>
    <t>BALSAPUERTO (EJE M.R.)</t>
  </si>
  <si>
    <t>NUEVA ESPERANZA de Balsapuerto</t>
  </si>
  <si>
    <t>SAN GABRIEL DE VARADERO (EJE M.R.)</t>
  </si>
  <si>
    <t>SAN ANTONIO DE YANAYACU</t>
  </si>
  <si>
    <t>VISTA ALEGRE De Balsapuerto</t>
  </si>
  <si>
    <t>NUEVA VIDA</t>
  </si>
  <si>
    <t>PANAM</t>
  </si>
  <si>
    <t>CENTRO AMERICA</t>
  </si>
  <si>
    <t>PROGRESO De Balsapuerto</t>
  </si>
  <si>
    <t>SOLEDAD De Balsapuerto</t>
  </si>
  <si>
    <t>FRAY MARTIN</t>
  </si>
  <si>
    <t>PUCALPILLO</t>
  </si>
  <si>
    <t>ANTIOQUIA DE BALSAPUERTO</t>
  </si>
  <si>
    <t>SAN MIGUEL DE YANAYACU</t>
  </si>
  <si>
    <t>LIBERTAD DE BALSAPUERTO</t>
  </si>
  <si>
    <t>SANTA CRUZ</t>
  </si>
  <si>
    <t xml:space="preserve">SANTA CRUZ </t>
  </si>
  <si>
    <t>SAN ANTONI DE SHISHINAHUA DE SANTA CRUZ</t>
  </si>
  <si>
    <t>LAGO NARANJAL</t>
  </si>
  <si>
    <t>ACHUAL TIPISHCA</t>
  </si>
  <si>
    <t>UNION CAMPESINA</t>
  </si>
  <si>
    <t>PROGRESO DE SANTA CRUZ</t>
  </si>
  <si>
    <t>NUEVO TRIUNFO</t>
  </si>
  <si>
    <t>HUATAPI DEL RIO HUALLAGA</t>
  </si>
  <si>
    <t>SANTA GEMA DE YURIMAGUAS</t>
  </si>
  <si>
    <t>SELVA ALEGRE DE SANTA CRUZ</t>
  </si>
  <si>
    <t>LAGUNAS</t>
  </si>
  <si>
    <t>PUCACURO de Lagunas</t>
  </si>
  <si>
    <t>ARAHUANTE</t>
  </si>
  <si>
    <t>BARRIO CENTRAL</t>
  </si>
  <si>
    <t>NUEVO MUNDO</t>
  </si>
  <si>
    <t>HUANCAYO</t>
  </si>
  <si>
    <t>TAMARATE</t>
  </si>
  <si>
    <t>PUERTO VICTORIA</t>
  </si>
  <si>
    <t>NUEVO ARICA</t>
  </si>
  <si>
    <t>SEIS DE JULIO</t>
  </si>
  <si>
    <t>NUEVA UNION DE LAGUNAS</t>
  </si>
  <si>
    <t xml:space="preserve">JEBEROS </t>
  </si>
  <si>
    <t>BELLAVISTA de Jeberos</t>
  </si>
  <si>
    <t>MONTE CRISTO</t>
  </si>
  <si>
    <t>SAN FRANCISCO DE ALGODONAL DE JEBEROS</t>
  </si>
  <si>
    <t>BETHEL DE JEBEROS</t>
  </si>
  <si>
    <t>DATEM DEL MARAÑON</t>
  </si>
  <si>
    <t>MANSERICHE</t>
  </si>
  <si>
    <t xml:space="preserve">SARAMIRIZA </t>
  </si>
  <si>
    <t>BORJA</t>
  </si>
  <si>
    <t>FELIX FLORES</t>
  </si>
  <si>
    <t>SACHA PAPA</t>
  </si>
  <si>
    <t>ATAHUALPA</t>
  </si>
  <si>
    <t>SAN JUAN DEL MARAÑON</t>
  </si>
  <si>
    <t>SINCHI ROCA</t>
  </si>
  <si>
    <t>NUEVO JERUSALEN</t>
  </si>
  <si>
    <t>CHAPIS</t>
  </si>
  <si>
    <t>NUEVO ALEGRIA</t>
  </si>
  <si>
    <t>AJACHIM</t>
  </si>
  <si>
    <t>SANTA ROSA DE SARAMIRIZA</t>
  </si>
  <si>
    <t>PALESTINA</t>
  </si>
  <si>
    <t>BARRANCA</t>
  </si>
  <si>
    <t>SAN LORENZO</t>
  </si>
  <si>
    <t>CENTRO DE SALUD MENTAL COMUNITARIO INTERCULTURAL DATEM DEL MARAÑON</t>
  </si>
  <si>
    <t>LIBERTAD de Barranca</t>
  </si>
  <si>
    <t>INDUSTRIAL</t>
  </si>
  <si>
    <t>TIGRE PLAYA</t>
  </si>
  <si>
    <t>BUENA VISTA De Barranca</t>
  </si>
  <si>
    <t>PORVENIR de Barranca</t>
  </si>
  <si>
    <t>CAHUAPANAS</t>
  </si>
  <si>
    <t>SAN ANTONIO de Cahuapanas</t>
  </si>
  <si>
    <t>CHARUPA</t>
  </si>
  <si>
    <t>PORVENIR de Papayacu</t>
  </si>
  <si>
    <t xml:space="preserve">SANTA. MARIA DE CAHUAPANAS </t>
  </si>
  <si>
    <t>KAUPAN</t>
  </si>
  <si>
    <t>BARRANQUITA DE CAHUAPANAS</t>
  </si>
  <si>
    <t>SAN MIGUEL</t>
  </si>
  <si>
    <t>PALMICHE</t>
  </si>
  <si>
    <t>SAN RAMON DE SINAR</t>
  </si>
  <si>
    <t>PASTAZA</t>
  </si>
  <si>
    <t>ULLPAYACU</t>
  </si>
  <si>
    <t>TRUENO COCHA</t>
  </si>
  <si>
    <t>CHUINTAR</t>
  </si>
  <si>
    <t>NUEVO PROGRESO - HUITUYACU</t>
  </si>
  <si>
    <t>NUEVA YARINA Tsanchi Simon Kamarampi</t>
  </si>
  <si>
    <t>DOMINGO COCHA - Rimachi</t>
  </si>
  <si>
    <t>UWIJINT</t>
  </si>
  <si>
    <t>BARRANQUILLO CHAPURI</t>
  </si>
  <si>
    <t>MUSHACARUSHA</t>
  </si>
  <si>
    <t>PUERTO REQUENA</t>
  </si>
  <si>
    <t>NUEVO LIMON COCHA</t>
  </si>
  <si>
    <t>PUERTO PIRUMBA</t>
  </si>
  <si>
    <t>ANDOAS</t>
  </si>
  <si>
    <t>ALIANZA CRISTIANA</t>
  </si>
  <si>
    <t>TZEKUNZA</t>
  </si>
  <si>
    <t>WASHIENTZA</t>
  </si>
  <si>
    <t>NUEVO ANDOAS</t>
  </si>
  <si>
    <t>ANDOAS VIEJO</t>
  </si>
  <si>
    <t>PUERTO PIJUAYAL-RIO HUITOYACU</t>
  </si>
  <si>
    <t>SABALOYACU</t>
  </si>
  <si>
    <t>LOBOYACU</t>
  </si>
  <si>
    <t>KUYUNTZA DEL MANCHARI</t>
  </si>
  <si>
    <t>MORONA</t>
  </si>
  <si>
    <t>PUERTO AMERICA De Morona</t>
  </si>
  <si>
    <t>PUERTO ALEGRIA de Morona</t>
  </si>
  <si>
    <t>PIJUAYAL</t>
  </si>
  <si>
    <t>CABALLITO</t>
  </si>
  <si>
    <t>SAN JUAN de Morona</t>
  </si>
  <si>
    <t>PANINTZA</t>
  </si>
  <si>
    <t>SHINGUITO</t>
  </si>
  <si>
    <t>INCA ROCA</t>
  </si>
  <si>
    <t>SHOROYA NUEVO</t>
  </si>
  <si>
    <t>YANKUNTICH</t>
  </si>
  <si>
    <t>NUEVO PROGRESO DEL DATEM</t>
  </si>
  <si>
    <t>UNANCHAY-RIO MORONA</t>
  </si>
  <si>
    <t>TUCUNARE</t>
  </si>
  <si>
    <t>ARICA VIEJO</t>
  </si>
  <si>
    <t>POSTA MEDICA ESSALUD CONTAMANA</t>
  </si>
  <si>
    <t>CAP II SAN JUAN BAUTISTA</t>
  </si>
  <si>
    <t>CENTRO DE ATENCIÓN PRIMARIA I SAN ANTONIO DEL ESTRECHO-ESSALUD</t>
  </si>
  <si>
    <t>CAP II REQUENA</t>
  </si>
  <si>
    <t>CENTRO DE ATENCION PRIMARIA III PUNCHANA</t>
  </si>
  <si>
    <t>ESSALUD - HOSPITAL I YURIMAGUAS</t>
  </si>
  <si>
    <t>INSTITUTO DE MEDICINA TRADICIONAL</t>
  </si>
  <si>
    <t>HOSPITAL III IQUITOS</t>
  </si>
  <si>
    <t>CENTRO DE ATENCION PRIMARIA II NAUTA</t>
  </si>
  <si>
    <t>CENTRO DE ATENCION PRIMARIA II CABALLOCOCHA</t>
  </si>
  <si>
    <t>CAP III IQUITOS</t>
  </si>
  <si>
    <t>CAP I SAN ANTONIO DEL ESTRECHO</t>
  </si>
  <si>
    <t>CLINICA ADVENTISTA ANA STAHL</t>
  </si>
  <si>
    <t>WISAR SALUD</t>
  </si>
  <si>
    <t>CLÍNICA NAVAL DE IQUITOS</t>
  </si>
  <si>
    <t>CLINICA YANAMONO</t>
  </si>
  <si>
    <t>I-3</t>
  </si>
  <si>
    <t>Sin Categoría</t>
  </si>
  <si>
    <t>II-1</t>
  </si>
  <si>
    <t>III-1</t>
  </si>
  <si>
    <t>I-2</t>
  </si>
  <si>
    <t>II-2</t>
  </si>
  <si>
    <t>I-4</t>
  </si>
  <si>
    <t>ESSALUD</t>
  </si>
  <si>
    <t>PRIVADO</t>
  </si>
  <si>
    <t>NAVAL</t>
  </si>
  <si>
    <t>Establecimientos</t>
  </si>
  <si>
    <t>VILLA DEL PARANAPURA</t>
  </si>
  <si>
    <t>LAGO SANANGO</t>
  </si>
  <si>
    <t>DIAMANTE AZUL - RIO NAPO</t>
  </si>
  <si>
    <t>LAS PALMERAS DE YURIMAGUAS</t>
  </si>
  <si>
    <t>Menor de 12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</si>
  <si>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</si>
  <si>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</si>
  <si>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</si>
  <si>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</si>
  <si>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</si>
  <si>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</si>
  <si>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</si>
  <si>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</si>
  <si>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</si>
  <si>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</si>
  <si>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</si>
  <si>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</si>
  <si>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Avance</t>
  </si>
  <si>
    <t>PERSONAS EXPUESTAS A METALES PESADOS</t>
  </si>
  <si>
    <t>RED</t>
  </si>
  <si>
    <t>Meta</t>
  </si>
  <si>
    <t>Gestantes</t>
  </si>
  <si>
    <t xml:space="preserve"> 12 a mas años
 ( excepcion Gestantes )</t>
  </si>
  <si>
    <t>SAN PEDRO DE TIPISHCA</t>
  </si>
  <si>
    <t>NINA RUMI - RIO NANAY</t>
  </si>
  <si>
    <t>BARRIO VIRGEN DE GUADALUPE DE VILLA LAGUNAS</t>
  </si>
  <si>
    <t>Arsenico y sus compuestos</t>
  </si>
  <si>
    <t>EFECTOS TOXICOS DE METALES</t>
  </si>
  <si>
    <t>Cadmio y sus compuestos</t>
  </si>
  <si>
    <t>Mercurio y sus compuestos</t>
  </si>
  <si>
    <t>Plomo y sus compuestos</t>
  </si>
  <si>
    <t>CUNINICO</t>
  </si>
  <si>
    <t>Menor_12</t>
  </si>
  <si>
    <t>Gestante</t>
  </si>
  <si>
    <t>12a_mas</t>
  </si>
  <si>
    <t>Arsenico</t>
  </si>
  <si>
    <t>Cadmio</t>
  </si>
  <si>
    <t>Mercurio</t>
  </si>
  <si>
    <t>Plomo</t>
  </si>
  <si>
    <t>PERSONA EXPUESTA</t>
  </si>
  <si>
    <t>CC.NN. OBISPO DE IRAZOLA</t>
  </si>
  <si>
    <t>CENTRO POBLADO PUERTO PRADO</t>
  </si>
  <si>
    <t>LA CUMBRE</t>
  </si>
  <si>
    <t>TUPAC AMARU</t>
  </si>
  <si>
    <t>ANTIOQUIA</t>
  </si>
  <si>
    <t>PUERTO ESPERANZA</t>
  </si>
  <si>
    <t>SANTA SILVIA</t>
  </si>
  <si>
    <t>SAN JOSE DEL SHISHINAHUA DE SANTA CRUZ</t>
  </si>
  <si>
    <t>SAN JUAN DE PALOMETAYACU DE BALSAPUERTO</t>
  </si>
  <si>
    <t>.</t>
  </si>
  <si>
    <t>SAN FERNANDO</t>
  </si>
  <si>
    <t>NUEVA ALIANZA - RIO CHAMBIRA</t>
  </si>
  <si>
    <t>LA PETROLERA</t>
  </si>
  <si>
    <t>PUERTO ALEGRE DE LAGUNAS</t>
  </si>
  <si>
    <t>UNION ZANCUDO DE LAGUNAS</t>
  </si>
  <si>
    <t>NUEVO SAN LORENZO</t>
  </si>
  <si>
    <t>NUEVO UNIÓN DEL CHAMBIRA</t>
  </si>
  <si>
    <t>SANTA ROSA DEL PATOYACU DEL CHAMBIRA</t>
  </si>
  <si>
    <t>NUEVO HORIZONTE DEL PUCAYACU DEL CHAMIRA</t>
  </si>
  <si>
    <t>CENTRO ESPECIALIZADO DEL ADOLECENTE</t>
  </si>
  <si>
    <t>I-1</t>
  </si>
  <si>
    <t xml:space="preserve">SOLEDAD </t>
  </si>
  <si>
    <t>SIWIN</t>
  </si>
  <si>
    <t>SAN JUAN DE LAGUNILLAS</t>
  </si>
  <si>
    <t> NACIENTE DEL AMAZONAS</t>
  </si>
  <si>
    <t>INDICADORES DE METALES PESADOS 2025</t>
  </si>
  <si>
    <t>UNIDAD EJECUTORA</t>
  </si>
  <si>
    <t>UE</t>
  </si>
  <si>
    <t>HOSPITAL REGIONAL LORETO</t>
  </si>
  <si>
    <t>HOSPITAL DE APOYO IQUITOS</t>
  </si>
  <si>
    <t>HOSPITAL SANTA GEMA DE YURIMAGUAS</t>
  </si>
  <si>
    <t>SALUD LORETO</t>
  </si>
  <si>
    <t>UCAYALI-CONTAMANA</t>
  </si>
  <si>
    <t>LORETO - NAUTA</t>
  </si>
  <si>
    <t>Codigo UE</t>
  </si>
  <si>
    <t>Codigo</t>
  </si>
  <si>
    <t>Unidad Ejecutora</t>
  </si>
  <si>
    <t>TRIMESTRE I</t>
  </si>
  <si>
    <t>TRIMESTRE II</t>
  </si>
  <si>
    <t>TRIMESTRE III</t>
  </si>
  <si>
    <t>TRIMESTRE IV</t>
  </si>
  <si>
    <t>REGION LORETO</t>
  </si>
  <si>
    <t>Meta Menor_12</t>
  </si>
  <si>
    <t>Meta Gestante</t>
  </si>
  <si>
    <t>Avance Menor_12</t>
  </si>
  <si>
    <t>Avance Gestante</t>
  </si>
  <si>
    <t>% Avance al I Trimestre</t>
  </si>
  <si>
    <t>GESTANTE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</si>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</sst>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Arial"/>
      <family val="2"/>
    </font>
    <font>
      <sz val="7"/>
      <color rgb="FFFF0000"/>
      <name val="Calibri"/>
      <family val="2"/>
      <scheme val="minor"/>
    </font>
    <font>
      <sz val="7"/>
      <color theme="6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F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0" fillId="0" borderId="13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 wrapText="1" shrinkToFit="1"/>
    </xf>
    <xf numFmtId="0" fontId="2" fillId="2" borderId="16" xfId="1" applyFont="1" applyFill="1" applyBorder="1" applyAlignment="1">
      <alignment horizontal="center" wrapText="1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5" fillId="3" borderId="11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/>
    </xf>
    <xf numFmtId="0" fontId="18" fillId="0" borderId="0" xfId="0" applyFont="1"/>
    <xf numFmtId="0" fontId="1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vertical="center" wrapText="1"/>
    </xf>
    <xf numFmtId="0" fontId="19" fillId="3" borderId="0" xfId="0" applyFont="1" applyFill="1"/>
    <xf numFmtId="0" fontId="10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6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" fontId="10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18" fillId="9" borderId="0" xfId="0" applyFont="1" applyFill="1"/>
    <xf numFmtId="0" fontId="19" fillId="9" borderId="0" xfId="1" applyFont="1" applyFill="1" applyAlignment="1">
      <alignment horizontal="center" vertical="center"/>
    </xf>
    <xf numFmtId="0" fontId="19" fillId="9" borderId="0" xfId="1" applyFont="1" applyFill="1" applyAlignment="1">
      <alignment vertical="center"/>
    </xf>
    <xf numFmtId="1" fontId="20" fillId="3" borderId="0" xfId="1" applyNumberFormat="1" applyFont="1" applyFill="1" applyAlignment="1">
      <alignment horizontal="center" vertical="center"/>
    </xf>
    <xf numFmtId="1" fontId="19" fillId="3" borderId="0" xfId="2" applyNumberFormat="1" applyFont="1" applyFill="1" applyAlignment="1">
      <alignment horizontal="center" vertical="center"/>
    </xf>
    <xf numFmtId="1" fontId="19" fillId="3" borderId="0" xfId="1" applyNumberFormat="1" applyFont="1" applyFill="1" applyAlignment="1">
      <alignment horizontal="center" vertical="center"/>
    </xf>
    <xf numFmtId="1" fontId="18" fillId="3" borderId="0" xfId="1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" fontId="19" fillId="9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center" vertical="center"/>
    </xf>
    <xf numFmtId="1" fontId="10" fillId="0" borderId="3" xfId="3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 shrinkToFit="1"/>
    </xf>
    <xf numFmtId="0" fontId="18" fillId="9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7" xfId="0" applyFont="1" applyBorder="1"/>
    <xf numFmtId="0" fontId="23" fillId="0" borderId="12" xfId="0" applyFont="1" applyBorder="1" applyAlignment="1">
      <alignment horizontal="center"/>
    </xf>
    <xf numFmtId="0" fontId="23" fillId="0" borderId="10" xfId="0" applyFont="1" applyBorder="1"/>
    <xf numFmtId="0" fontId="23" fillId="0" borderId="20" xfId="0" applyFont="1" applyBorder="1" applyAlignment="1">
      <alignment horizontal="center"/>
    </xf>
    <xf numFmtId="0" fontId="23" fillId="0" borderId="15" xfId="0" applyFont="1" applyBorder="1"/>
    <xf numFmtId="1" fontId="10" fillId="5" borderId="4" xfId="0" applyNumberFormat="1" applyFont="1" applyFill="1" applyBorder="1" applyAlignment="1">
      <alignment horizontal="center" vertical="center"/>
    </xf>
    <xf numFmtId="1" fontId="10" fillId="5" borderId="8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1" fontId="10" fillId="10" borderId="4" xfId="0" applyNumberFormat="1" applyFont="1" applyFill="1" applyBorder="1" applyAlignment="1">
      <alignment horizontal="center" vertical="center"/>
    </xf>
    <xf numFmtId="1" fontId="10" fillId="1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3" fillId="0" borderId="8" xfId="0" applyFont="1" applyBorder="1"/>
    <xf numFmtId="1" fontId="10" fillId="11" borderId="4" xfId="0" applyNumberFormat="1" applyFont="1" applyFill="1" applyBorder="1" applyAlignment="1">
      <alignment horizontal="center" vertical="center"/>
    </xf>
    <xf numFmtId="1" fontId="10" fillId="12" borderId="8" xfId="0" applyNumberFormat="1" applyFont="1" applyFill="1" applyBorder="1" applyAlignment="1">
      <alignment horizontal="center" vertic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5" fillId="11" borderId="11" xfId="0" applyFont="1" applyFill="1" applyBorder="1" applyAlignment="1">
      <alignment horizontal="center"/>
    </xf>
    <xf numFmtId="2" fontId="25" fillId="11" borderId="7" xfId="4" applyNumberFormat="1" applyFont="1" applyFill="1" applyBorder="1" applyAlignment="1">
      <alignment horizontal="center"/>
    </xf>
    <xf numFmtId="0" fontId="25" fillId="12" borderId="7" xfId="0" applyFont="1" applyFill="1" applyBorder="1" applyAlignment="1">
      <alignment horizontal="center"/>
    </xf>
    <xf numFmtId="2" fontId="25" fillId="12" borderId="7" xfId="0" applyNumberFormat="1" applyFont="1" applyFill="1" applyBorder="1" applyAlignment="1">
      <alignment horizontal="center"/>
    </xf>
    <xf numFmtId="0" fontId="25" fillId="11" borderId="12" xfId="0" applyFont="1" applyFill="1" applyBorder="1" applyAlignment="1">
      <alignment horizontal="center"/>
    </xf>
    <xf numFmtId="2" fontId="25" fillId="11" borderId="10" xfId="4" applyNumberFormat="1" applyFont="1" applyFill="1" applyBorder="1" applyAlignment="1">
      <alignment horizontal="center"/>
    </xf>
    <xf numFmtId="0" fontId="25" fillId="12" borderId="10" xfId="0" applyFont="1" applyFill="1" applyBorder="1" applyAlignment="1">
      <alignment horizontal="center"/>
    </xf>
    <xf numFmtId="2" fontId="25" fillId="12" borderId="10" xfId="0" applyNumberFormat="1" applyFont="1" applyFill="1" applyBorder="1" applyAlignment="1">
      <alignment horizontal="center"/>
    </xf>
    <xf numFmtId="2" fontId="25" fillId="12" borderId="10" xfId="4" applyNumberFormat="1" applyFont="1" applyFill="1" applyBorder="1" applyAlignment="1">
      <alignment horizontal="center"/>
    </xf>
    <xf numFmtId="0" fontId="25" fillId="11" borderId="20" xfId="0" applyFont="1" applyFill="1" applyBorder="1" applyAlignment="1">
      <alignment horizontal="center"/>
    </xf>
    <xf numFmtId="2" fontId="25" fillId="11" borderId="15" xfId="4" applyNumberFormat="1" applyFont="1" applyFill="1" applyBorder="1" applyAlignment="1">
      <alignment horizontal="center"/>
    </xf>
    <xf numFmtId="0" fontId="25" fillId="12" borderId="15" xfId="0" applyFont="1" applyFill="1" applyBorder="1" applyAlignment="1">
      <alignment horizontal="center"/>
    </xf>
    <xf numFmtId="2" fontId="25" fillId="12" borderId="15" xfId="0" applyNumberFormat="1" applyFont="1" applyFill="1" applyBorder="1" applyAlignment="1">
      <alignment horizontal="center"/>
    </xf>
    <xf numFmtId="0" fontId="25" fillId="11" borderId="8" xfId="0" applyFont="1" applyFill="1" applyBorder="1" applyAlignment="1">
      <alignment horizontal="center"/>
    </xf>
    <xf numFmtId="2" fontId="25" fillId="11" borderId="8" xfId="4" applyNumberFormat="1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"/>
    </xf>
    <xf numFmtId="2" fontId="25" fillId="12" borderId="8" xfId="0" applyNumberFormat="1" applyFont="1" applyFill="1" applyBorder="1" applyAlignment="1">
      <alignment horizontal="center"/>
    </xf>
    <xf numFmtId="0" fontId="26" fillId="11" borderId="7" xfId="0" applyFont="1" applyFill="1" applyBorder="1" applyAlignment="1">
      <alignment horizontal="center"/>
    </xf>
    <xf numFmtId="0" fontId="26" fillId="11" borderId="10" xfId="0" applyFont="1" applyFill="1" applyBorder="1" applyAlignment="1">
      <alignment horizontal="center"/>
    </xf>
    <xf numFmtId="0" fontId="26" fillId="11" borderId="15" xfId="0" applyFont="1" applyFill="1" applyBorder="1" applyAlignment="1">
      <alignment horizontal="center"/>
    </xf>
    <xf numFmtId="0" fontId="26" fillId="11" borderId="8" xfId="0" applyFont="1" applyFill="1" applyBorder="1" applyAlignment="1">
      <alignment horizontal="center"/>
    </xf>
    <xf numFmtId="1" fontId="10" fillId="13" borderId="8" xfId="0" applyNumberFormat="1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/>
    </xf>
    <xf numFmtId="2" fontId="25" fillId="13" borderId="7" xfId="4" applyNumberFormat="1" applyFont="1" applyFill="1" applyBorder="1" applyAlignment="1">
      <alignment horizontal="center"/>
    </xf>
    <xf numFmtId="0" fontId="25" fillId="13" borderId="10" xfId="0" applyFont="1" applyFill="1" applyBorder="1" applyAlignment="1">
      <alignment horizontal="center"/>
    </xf>
    <xf numFmtId="2" fontId="25" fillId="13" borderId="10" xfId="4" applyNumberFormat="1" applyFont="1" applyFill="1" applyBorder="1" applyAlignment="1">
      <alignment horizontal="center"/>
    </xf>
    <xf numFmtId="0" fontId="25" fillId="13" borderId="15" xfId="0" applyFont="1" applyFill="1" applyBorder="1" applyAlignment="1">
      <alignment horizontal="center"/>
    </xf>
    <xf numFmtId="2" fontId="25" fillId="13" borderId="15" xfId="4" applyNumberFormat="1" applyFont="1" applyFill="1" applyBorder="1" applyAlignment="1">
      <alignment horizontal="center"/>
    </xf>
    <xf numFmtId="0" fontId="25" fillId="13" borderId="8" xfId="0" applyFont="1" applyFill="1" applyBorder="1" applyAlignment="1">
      <alignment horizontal="center"/>
    </xf>
    <xf numFmtId="2" fontId="25" fillId="13" borderId="8" xfId="4" applyNumberFormat="1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" fontId="2" fillId="2" borderId="7" xfId="1" applyNumberFormat="1" applyFont="1" applyFill="1" applyBorder="1" applyAlignment="1">
      <alignment horizontal="center" vertical="center" wrapText="1" shrinkToFit="1"/>
    </xf>
    <xf numFmtId="1" fontId="2" fillId="2" borderId="12" xfId="1" applyNumberFormat="1" applyFont="1" applyFill="1" applyBorder="1" applyAlignment="1">
      <alignment horizontal="center" vertical="center" wrapText="1" shrinkToFit="1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/>
    </xf>
    <xf numFmtId="0" fontId="22" fillId="13" borderId="2" xfId="0" applyFont="1" applyFill="1" applyBorder="1" applyAlignment="1">
      <alignment horizontal="center"/>
    </xf>
    <xf numFmtId="0" fontId="22" fillId="13" borderId="3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</cellXfs>
  <cellStyles count="5">
    <cellStyle name="Millares" xfId="3" builtinId="3"/>
    <cellStyle name="Normal" xfId="0" builtinId="0"/>
    <cellStyle name="Normal 2 3" xfId="1" xr:uid="{77C7637B-E9D2-4017-A920-9D954360A73A}"/>
    <cellStyle name="Normal 3" xfId="2" xr:uid="{9E7E2FE0-3054-4D2A-B19D-2367911553D4}"/>
    <cellStyle name="Porcentaje" xfId="4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C9E-07E2-485D-93BA-952188AB454B}">
  <dimension ref="A1:CX513"/>
  <sheetViews>
    <sheetView showGridLines="0" tabSelected="1" zoomScale="96" zoomScaleNormal="96" workbookViewId="0">
      <pane xSplit="9" ySplit="6" topLeftCell="BV489" activePane="bottomRight" state="frozen"/>
      <selection pane="topRight" activeCell="J1" sqref="J1"/>
      <selection pane="bottomLeft" activeCell="A7" sqref="A7"/>
      <selection pane="bottomRight" activeCell="AK7" sqref="AK7:AR513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6640625" style="1" customWidth="1" collapsed="1"/>
    <col min="6" max="6" width="12.5546875" style="1" customWidth="1"/>
    <col min="7" max="7" width="7.109375" style="2" customWidth="1"/>
    <col min="8" max="8" width="7.44140625" style="2" customWidth="1"/>
    <col min="9" max="9" width="27.5546875" style="1" customWidth="1"/>
    <col min="10" max="10" width="6.109375" style="36" customWidth="1"/>
    <col min="11" max="22" width="3.77734375" style="2" customWidth="1"/>
    <col min="23" max="23" width="7.5546875" style="2" customWidth="1"/>
    <col min="24" max="35" width="3.77734375" style="2" customWidth="1"/>
    <col min="36" max="36" width="6.88671875" style="2" customWidth="1"/>
    <col min="37" max="48" width="3.77734375" style="2" customWidth="1"/>
    <col min="49" max="49" width="9.5546875" style="2" customWidth="1"/>
    <col min="50" max="61" width="3.77734375" style="2" customWidth="1"/>
    <col min="62" max="62" width="9.5546875" style="2" customWidth="1"/>
    <col min="63" max="74" width="3.77734375" style="2" customWidth="1"/>
    <col min="75" max="75" width="9.5546875" style="2" customWidth="1"/>
    <col min="76" max="87" width="3.77734375" style="2" customWidth="1"/>
    <col min="88" max="88" width="9.5546875" style="2" customWidth="1"/>
    <col min="89" max="100" width="3.77734375" style="2" customWidth="1"/>
    <col min="101" max="101" width="9.5546875" style="2" customWidth="1"/>
    <col min="102" max="16384" width="11.5546875" style="1"/>
  </cols>
  <sheetData>
    <row r="1" spans="1:101" ht="10.199999999999999" thickBot="1" x14ac:dyDescent="0.25">
      <c r="K1" s="8">
        <v>2</v>
      </c>
      <c r="L1" s="8">
        <v>3</v>
      </c>
      <c r="M1" s="8">
        <v>4</v>
      </c>
      <c r="N1" s="8">
        <v>5</v>
      </c>
      <c r="O1" s="8">
        <v>6</v>
      </c>
      <c r="P1" s="8">
        <v>7</v>
      </c>
      <c r="Q1" s="8">
        <v>8</v>
      </c>
      <c r="R1" s="8">
        <v>9</v>
      </c>
      <c r="S1" s="8">
        <v>10</v>
      </c>
      <c r="T1" s="8">
        <v>11</v>
      </c>
      <c r="U1" s="8">
        <v>12</v>
      </c>
      <c r="V1" s="8">
        <v>13</v>
      </c>
      <c r="X1" s="8">
        <v>2</v>
      </c>
      <c r="Y1" s="8">
        <v>3</v>
      </c>
      <c r="Z1" s="8">
        <v>4</v>
      </c>
      <c r="AA1" s="8">
        <v>5</v>
      </c>
      <c r="AB1" s="8">
        <v>6</v>
      </c>
      <c r="AC1" s="8">
        <v>7</v>
      </c>
      <c r="AD1" s="8">
        <v>8</v>
      </c>
      <c r="AE1" s="8">
        <v>9</v>
      </c>
      <c r="AF1" s="8">
        <v>10</v>
      </c>
      <c r="AG1" s="8">
        <v>11</v>
      </c>
      <c r="AH1" s="8">
        <v>12</v>
      </c>
      <c r="AI1" s="8">
        <v>13</v>
      </c>
      <c r="AK1" s="8">
        <v>2</v>
      </c>
      <c r="AL1" s="8">
        <v>3</v>
      </c>
      <c r="AM1" s="8">
        <v>4</v>
      </c>
      <c r="AN1" s="8">
        <v>5</v>
      </c>
      <c r="AO1" s="8">
        <v>6</v>
      </c>
      <c r="AP1" s="8">
        <v>7</v>
      </c>
      <c r="AQ1" s="8">
        <v>8</v>
      </c>
      <c r="AR1" s="8">
        <v>9</v>
      </c>
      <c r="AS1" s="8">
        <v>10</v>
      </c>
      <c r="AT1" s="8">
        <v>11</v>
      </c>
      <c r="AU1" s="8">
        <v>12</v>
      </c>
      <c r="AV1" s="8">
        <v>13</v>
      </c>
      <c r="AX1" s="8">
        <v>2</v>
      </c>
      <c r="AY1" s="8">
        <v>3</v>
      </c>
      <c r="AZ1" s="8">
        <v>4</v>
      </c>
      <c r="BA1" s="8">
        <v>5</v>
      </c>
      <c r="BB1" s="8">
        <v>6</v>
      </c>
      <c r="BC1" s="8">
        <v>7</v>
      </c>
      <c r="BD1" s="8">
        <v>8</v>
      </c>
      <c r="BE1" s="8">
        <v>9</v>
      </c>
      <c r="BF1" s="8">
        <v>10</v>
      </c>
      <c r="BG1" s="8">
        <v>11</v>
      </c>
      <c r="BH1" s="8">
        <v>12</v>
      </c>
      <c r="BI1" s="8">
        <v>13</v>
      </c>
      <c r="BK1" s="8">
        <v>2</v>
      </c>
      <c r="BL1" s="8">
        <v>3</v>
      </c>
      <c r="BM1" s="8">
        <v>4</v>
      </c>
      <c r="BN1" s="8">
        <v>5</v>
      </c>
      <c r="BO1" s="8">
        <v>6</v>
      </c>
      <c r="BP1" s="8">
        <v>7</v>
      </c>
      <c r="BQ1" s="8">
        <v>8</v>
      </c>
      <c r="BR1" s="8">
        <v>9</v>
      </c>
      <c r="BS1" s="8">
        <v>10</v>
      </c>
      <c r="BT1" s="8">
        <v>11</v>
      </c>
      <c r="BU1" s="8">
        <v>12</v>
      </c>
      <c r="BV1" s="8">
        <v>13</v>
      </c>
      <c r="BX1" s="8">
        <v>2</v>
      </c>
      <c r="BY1" s="8">
        <v>3</v>
      </c>
      <c r="BZ1" s="8">
        <v>4</v>
      </c>
      <c r="CA1" s="8">
        <v>5</v>
      </c>
      <c r="CB1" s="8">
        <v>6</v>
      </c>
      <c r="CC1" s="8">
        <v>7</v>
      </c>
      <c r="CD1" s="8">
        <v>8</v>
      </c>
      <c r="CE1" s="8">
        <v>9</v>
      </c>
      <c r="CF1" s="8">
        <v>10</v>
      </c>
      <c r="CG1" s="8">
        <v>11</v>
      </c>
      <c r="CH1" s="8">
        <v>12</v>
      </c>
      <c r="CI1" s="8">
        <v>13</v>
      </c>
      <c r="CK1" s="8">
        <v>2</v>
      </c>
      <c r="CL1" s="8">
        <v>3</v>
      </c>
      <c r="CM1" s="8">
        <v>4</v>
      </c>
      <c r="CN1" s="8">
        <v>5</v>
      </c>
      <c r="CO1" s="8">
        <v>6</v>
      </c>
      <c r="CP1" s="8">
        <v>7</v>
      </c>
      <c r="CQ1" s="8">
        <v>8</v>
      </c>
      <c r="CR1" s="8">
        <v>9</v>
      </c>
      <c r="CS1" s="8">
        <v>10</v>
      </c>
      <c r="CT1" s="8">
        <v>11</v>
      </c>
      <c r="CU1" s="8">
        <v>12</v>
      </c>
      <c r="CV1" s="8">
        <v>13</v>
      </c>
    </row>
    <row r="2" spans="1:101" ht="15" customHeight="1" thickBot="1" x14ac:dyDescent="0.25">
      <c r="E2" s="145" t="s">
        <v>628</v>
      </c>
      <c r="F2" s="146"/>
      <c r="G2" s="146"/>
      <c r="H2" s="146"/>
      <c r="I2" s="147"/>
    </row>
    <row r="3" spans="1:101" ht="10.199999999999999" thickBot="1" x14ac:dyDescent="0.25">
      <c r="E3" s="148"/>
      <c r="F3" s="149"/>
      <c r="G3" s="149"/>
      <c r="H3" s="149"/>
      <c r="I3" s="150"/>
      <c r="J3" s="90">
        <f t="shared" ref="J3:AO3" si="0">SUBTOTAL(9,J7:J957)</f>
        <v>0</v>
      </c>
      <c r="K3" s="19">
        <f t="shared" si="0"/>
        <v>1425</v>
      </c>
      <c r="L3" s="9">
        <f t="shared" si="0"/>
        <v>1003</v>
      </c>
      <c r="M3" s="9">
        <f t="shared" si="0"/>
        <v>1959</v>
      </c>
      <c r="N3" s="9">
        <f t="shared" si="0"/>
        <v>1914</v>
      </c>
      <c r="O3" s="9">
        <f t="shared" si="0"/>
        <v>2410</v>
      </c>
      <c r="P3" s="9">
        <f t="shared" si="0"/>
        <v>1280</v>
      </c>
      <c r="Q3" s="9">
        <f t="shared" si="0"/>
        <v>991</v>
      </c>
      <c r="R3" s="9">
        <f t="shared" si="0"/>
        <v>327</v>
      </c>
      <c r="S3" s="9">
        <f t="shared" si="0"/>
        <v>0</v>
      </c>
      <c r="T3" s="9">
        <f t="shared" si="0"/>
        <v>0</v>
      </c>
      <c r="U3" s="9">
        <f t="shared" si="0"/>
        <v>0</v>
      </c>
      <c r="V3" s="10">
        <f t="shared" si="0"/>
        <v>0</v>
      </c>
      <c r="W3" s="14">
        <f t="shared" si="0"/>
        <v>11309</v>
      </c>
      <c r="X3" s="9">
        <f t="shared" si="0"/>
        <v>26</v>
      </c>
      <c r="Y3" s="9">
        <f t="shared" si="0"/>
        <v>9</v>
      </c>
      <c r="Z3" s="9">
        <f t="shared" si="0"/>
        <v>24</v>
      </c>
      <c r="AA3" s="9">
        <f t="shared" si="0"/>
        <v>13</v>
      </c>
      <c r="AB3" s="9">
        <f t="shared" si="0"/>
        <v>27</v>
      </c>
      <c r="AC3" s="9">
        <f t="shared" si="0"/>
        <v>51</v>
      </c>
      <c r="AD3" s="9">
        <f t="shared" si="0"/>
        <v>15</v>
      </c>
      <c r="AE3" s="9">
        <f t="shared" si="0"/>
        <v>11</v>
      </c>
      <c r="AF3" s="9">
        <f t="shared" si="0"/>
        <v>0</v>
      </c>
      <c r="AG3" s="9">
        <f t="shared" si="0"/>
        <v>0</v>
      </c>
      <c r="AH3" s="9">
        <f t="shared" si="0"/>
        <v>0</v>
      </c>
      <c r="AI3" s="9">
        <f t="shared" si="0"/>
        <v>0</v>
      </c>
      <c r="AJ3" s="14">
        <f t="shared" si="0"/>
        <v>176</v>
      </c>
      <c r="AK3" s="19">
        <f t="shared" si="0"/>
        <v>1067</v>
      </c>
      <c r="AL3" s="9">
        <f t="shared" si="0"/>
        <v>932</v>
      </c>
      <c r="AM3" s="9">
        <f t="shared" si="0"/>
        <v>1790</v>
      </c>
      <c r="AN3" s="9">
        <f t="shared" si="0"/>
        <v>1721</v>
      </c>
      <c r="AO3" s="9">
        <f t="shared" si="0"/>
        <v>2223</v>
      </c>
      <c r="AP3" s="9">
        <f t="shared" ref="AP3:BU3" si="1">SUBTOTAL(9,AP7:AP957)</f>
        <v>1166</v>
      </c>
      <c r="AQ3" s="9">
        <f t="shared" si="1"/>
        <v>930</v>
      </c>
      <c r="AR3" s="9">
        <f t="shared" si="1"/>
        <v>326</v>
      </c>
      <c r="AS3" s="9">
        <f t="shared" si="1"/>
        <v>0</v>
      </c>
      <c r="AT3" s="9">
        <f t="shared" si="1"/>
        <v>0</v>
      </c>
      <c r="AU3" s="9">
        <f t="shared" si="1"/>
        <v>0</v>
      </c>
      <c r="AV3" s="10">
        <f t="shared" si="1"/>
        <v>0</v>
      </c>
      <c r="AW3" s="14">
        <f t="shared" si="1"/>
        <v>10155</v>
      </c>
      <c r="AX3" s="19">
        <f t="shared" si="1"/>
        <v>0</v>
      </c>
      <c r="AY3" s="9">
        <f t="shared" si="1"/>
        <v>0</v>
      </c>
      <c r="AZ3" s="9">
        <f t="shared" si="1"/>
        <v>0</v>
      </c>
      <c r="BA3" s="9">
        <f t="shared" si="1"/>
        <v>0</v>
      </c>
      <c r="BB3" s="9">
        <f t="shared" si="1"/>
        <v>0</v>
      </c>
      <c r="BC3" s="9">
        <f t="shared" si="1"/>
        <v>0</v>
      </c>
      <c r="BD3" s="9">
        <f t="shared" si="1"/>
        <v>0</v>
      </c>
      <c r="BE3" s="9">
        <f t="shared" si="1"/>
        <v>0</v>
      </c>
      <c r="BF3" s="9">
        <f t="shared" si="1"/>
        <v>0</v>
      </c>
      <c r="BG3" s="9">
        <f t="shared" si="1"/>
        <v>0</v>
      </c>
      <c r="BH3" s="9">
        <f t="shared" si="1"/>
        <v>0</v>
      </c>
      <c r="BI3" s="10">
        <f t="shared" si="1"/>
        <v>0</v>
      </c>
      <c r="BJ3" s="14">
        <f t="shared" si="1"/>
        <v>0</v>
      </c>
      <c r="BK3" s="19">
        <f t="shared" si="1"/>
        <v>0</v>
      </c>
      <c r="BL3" s="9">
        <f t="shared" si="1"/>
        <v>0</v>
      </c>
      <c r="BM3" s="9">
        <f t="shared" si="1"/>
        <v>0</v>
      </c>
      <c r="BN3" s="9">
        <f t="shared" si="1"/>
        <v>0</v>
      </c>
      <c r="BO3" s="9">
        <f t="shared" si="1"/>
        <v>0</v>
      </c>
      <c r="BP3" s="9">
        <f t="shared" si="1"/>
        <v>0</v>
      </c>
      <c r="BQ3" s="9">
        <f t="shared" si="1"/>
        <v>0</v>
      </c>
      <c r="BR3" s="9">
        <f t="shared" si="1"/>
        <v>0</v>
      </c>
      <c r="BS3" s="9">
        <f t="shared" si="1"/>
        <v>0</v>
      </c>
      <c r="BT3" s="9">
        <f t="shared" si="1"/>
        <v>0</v>
      </c>
      <c r="BU3" s="9">
        <f t="shared" si="1"/>
        <v>0</v>
      </c>
      <c r="BV3" s="10">
        <f t="shared" ref="BV3:CW3" si="2">SUBTOTAL(9,BV7:BV957)</f>
        <v>0</v>
      </c>
      <c r="BW3" s="14">
        <f t="shared" si="2"/>
        <v>0</v>
      </c>
      <c r="BX3" s="19">
        <f t="shared" si="2"/>
        <v>0</v>
      </c>
      <c r="BY3" s="9">
        <f t="shared" si="2"/>
        <v>0</v>
      </c>
      <c r="BZ3" s="9">
        <f t="shared" si="2"/>
        <v>0</v>
      </c>
      <c r="CA3" s="9">
        <f t="shared" si="2"/>
        <v>0</v>
      </c>
      <c r="CB3" s="9">
        <f t="shared" si="2"/>
        <v>0</v>
      </c>
      <c r="CC3" s="9">
        <f t="shared" si="2"/>
        <v>0</v>
      </c>
      <c r="CD3" s="9">
        <f t="shared" si="2"/>
        <v>0</v>
      </c>
      <c r="CE3" s="9">
        <f t="shared" si="2"/>
        <v>0</v>
      </c>
      <c r="CF3" s="9">
        <f t="shared" si="2"/>
        <v>0</v>
      </c>
      <c r="CG3" s="9">
        <f t="shared" si="2"/>
        <v>0</v>
      </c>
      <c r="CH3" s="9">
        <f t="shared" si="2"/>
        <v>0</v>
      </c>
      <c r="CI3" s="10">
        <f t="shared" si="2"/>
        <v>0</v>
      </c>
      <c r="CJ3" s="14">
        <f t="shared" si="2"/>
        <v>0</v>
      </c>
      <c r="CK3" s="19">
        <f t="shared" si="2"/>
        <v>0</v>
      </c>
      <c r="CL3" s="9">
        <f t="shared" si="2"/>
        <v>0</v>
      </c>
      <c r="CM3" s="9">
        <f t="shared" si="2"/>
        <v>0</v>
      </c>
      <c r="CN3" s="9">
        <f t="shared" si="2"/>
        <v>1</v>
      </c>
      <c r="CO3" s="9">
        <f t="shared" si="2"/>
        <v>0</v>
      </c>
      <c r="CP3" s="9">
        <f t="shared" si="2"/>
        <v>0</v>
      </c>
      <c r="CQ3" s="9">
        <f t="shared" si="2"/>
        <v>0</v>
      </c>
      <c r="CR3" s="9">
        <f t="shared" si="2"/>
        <v>0</v>
      </c>
      <c r="CS3" s="9">
        <f t="shared" si="2"/>
        <v>0</v>
      </c>
      <c r="CT3" s="9">
        <f t="shared" si="2"/>
        <v>0</v>
      </c>
      <c r="CU3" s="9">
        <f t="shared" si="2"/>
        <v>0</v>
      </c>
      <c r="CV3" s="10">
        <f t="shared" si="2"/>
        <v>0</v>
      </c>
      <c r="CW3" s="14">
        <f t="shared" si="2"/>
        <v>1</v>
      </c>
    </row>
    <row r="4" spans="1:101" ht="14.4" thickBot="1" x14ac:dyDescent="0.35">
      <c r="E4" s="151"/>
      <c r="F4" s="152"/>
      <c r="G4" s="152"/>
      <c r="H4" s="152"/>
      <c r="I4" s="153"/>
      <c r="J4" s="163" t="s">
        <v>583</v>
      </c>
      <c r="K4" s="160" t="s">
        <v>581</v>
      </c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2"/>
      <c r="AK4" s="160" t="s">
        <v>581</v>
      </c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2"/>
      <c r="AX4" s="154" t="s">
        <v>590</v>
      </c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6"/>
      <c r="BK4" s="154" t="s">
        <v>590</v>
      </c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6"/>
      <c r="BX4" s="154" t="s">
        <v>590</v>
      </c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6"/>
      <c r="CK4" s="154" t="s">
        <v>590</v>
      </c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6"/>
    </row>
    <row r="5" spans="1:101" ht="25.8" customHeight="1" thickBot="1" x14ac:dyDescent="0.25">
      <c r="J5" s="164"/>
      <c r="K5" s="157" t="s">
        <v>567</v>
      </c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9"/>
      <c r="X5" s="157" t="s">
        <v>584</v>
      </c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9"/>
      <c r="AK5" s="157" t="s">
        <v>585</v>
      </c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56"/>
      <c r="AX5" s="157" t="s">
        <v>589</v>
      </c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9"/>
      <c r="BK5" s="157" t="s">
        <v>591</v>
      </c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9"/>
      <c r="BX5" s="157" t="s">
        <v>592</v>
      </c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9"/>
      <c r="CK5" s="157" t="s">
        <v>593</v>
      </c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9"/>
    </row>
    <row r="6" spans="1:101" ht="19.8" customHeight="1" thickBot="1" x14ac:dyDescent="0.25">
      <c r="A6" s="37" t="s">
        <v>0</v>
      </c>
      <c r="B6" s="37" t="s">
        <v>1</v>
      </c>
      <c r="C6" s="92" t="s">
        <v>630</v>
      </c>
      <c r="D6" s="92" t="s">
        <v>629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562</v>
      </c>
      <c r="J6" s="164"/>
      <c r="K6" s="39" t="s">
        <v>568</v>
      </c>
      <c r="L6" s="40" t="s">
        <v>569</v>
      </c>
      <c r="M6" s="40" t="s">
        <v>570</v>
      </c>
      <c r="N6" s="40" t="s">
        <v>571</v>
      </c>
      <c r="O6" s="40" t="s">
        <v>572</v>
      </c>
      <c r="P6" s="40" t="s">
        <v>573</v>
      </c>
      <c r="Q6" s="40" t="s">
        <v>574</v>
      </c>
      <c r="R6" s="40" t="s">
        <v>575</v>
      </c>
      <c r="S6" s="40" t="s">
        <v>576</v>
      </c>
      <c r="T6" s="40" t="s">
        <v>577</v>
      </c>
      <c r="U6" s="40" t="s">
        <v>578</v>
      </c>
      <c r="V6" s="41" t="s">
        <v>579</v>
      </c>
      <c r="W6" s="52" t="s">
        <v>580</v>
      </c>
      <c r="X6" s="39" t="s">
        <v>568</v>
      </c>
      <c r="Y6" s="40" t="s">
        <v>569</v>
      </c>
      <c r="Z6" s="40" t="s">
        <v>570</v>
      </c>
      <c r="AA6" s="40" t="s">
        <v>571</v>
      </c>
      <c r="AB6" s="40" t="s">
        <v>572</v>
      </c>
      <c r="AC6" s="40" t="s">
        <v>573</v>
      </c>
      <c r="AD6" s="40" t="s">
        <v>574</v>
      </c>
      <c r="AE6" s="40" t="s">
        <v>575</v>
      </c>
      <c r="AF6" s="40" t="s">
        <v>576</v>
      </c>
      <c r="AG6" s="40" t="s">
        <v>577</v>
      </c>
      <c r="AH6" s="40" t="s">
        <v>578</v>
      </c>
      <c r="AI6" s="41" t="s">
        <v>579</v>
      </c>
      <c r="AJ6" s="52" t="s">
        <v>580</v>
      </c>
      <c r="AK6" s="39" t="s">
        <v>568</v>
      </c>
      <c r="AL6" s="40" t="s">
        <v>569</v>
      </c>
      <c r="AM6" s="40" t="s">
        <v>570</v>
      </c>
      <c r="AN6" s="40" t="s">
        <v>571</v>
      </c>
      <c r="AO6" s="40" t="s">
        <v>572</v>
      </c>
      <c r="AP6" s="40" t="s">
        <v>573</v>
      </c>
      <c r="AQ6" s="40" t="s">
        <v>574</v>
      </c>
      <c r="AR6" s="40" t="s">
        <v>575</v>
      </c>
      <c r="AS6" s="40" t="s">
        <v>576</v>
      </c>
      <c r="AT6" s="40" t="s">
        <v>577</v>
      </c>
      <c r="AU6" s="40" t="s">
        <v>578</v>
      </c>
      <c r="AV6" s="41" t="s">
        <v>579</v>
      </c>
      <c r="AW6" s="52" t="s">
        <v>580</v>
      </c>
      <c r="AX6" s="39" t="s">
        <v>568</v>
      </c>
      <c r="AY6" s="40" t="s">
        <v>569</v>
      </c>
      <c r="AZ6" s="40" t="s">
        <v>570</v>
      </c>
      <c r="BA6" s="40" t="s">
        <v>571</v>
      </c>
      <c r="BB6" s="40" t="s">
        <v>572</v>
      </c>
      <c r="BC6" s="40" t="s">
        <v>573</v>
      </c>
      <c r="BD6" s="40" t="s">
        <v>574</v>
      </c>
      <c r="BE6" s="40" t="s">
        <v>575</v>
      </c>
      <c r="BF6" s="40" t="s">
        <v>576</v>
      </c>
      <c r="BG6" s="40" t="s">
        <v>577</v>
      </c>
      <c r="BH6" s="40" t="s">
        <v>578</v>
      </c>
      <c r="BI6" s="41" t="s">
        <v>579</v>
      </c>
      <c r="BJ6" s="52" t="s">
        <v>580</v>
      </c>
      <c r="BK6" s="39" t="s">
        <v>568</v>
      </c>
      <c r="BL6" s="40" t="s">
        <v>569</v>
      </c>
      <c r="BM6" s="40" t="s">
        <v>570</v>
      </c>
      <c r="BN6" s="40" t="s">
        <v>571</v>
      </c>
      <c r="BO6" s="40" t="s">
        <v>572</v>
      </c>
      <c r="BP6" s="40" t="s">
        <v>573</v>
      </c>
      <c r="BQ6" s="40" t="s">
        <v>574</v>
      </c>
      <c r="BR6" s="40" t="s">
        <v>575</v>
      </c>
      <c r="BS6" s="40" t="s">
        <v>576</v>
      </c>
      <c r="BT6" s="40" t="s">
        <v>577</v>
      </c>
      <c r="BU6" s="40" t="s">
        <v>578</v>
      </c>
      <c r="BV6" s="41" t="s">
        <v>579</v>
      </c>
      <c r="BW6" s="52" t="s">
        <v>580</v>
      </c>
      <c r="BX6" s="39" t="s">
        <v>568</v>
      </c>
      <c r="BY6" s="40" t="s">
        <v>569</v>
      </c>
      <c r="BZ6" s="40" t="s">
        <v>570</v>
      </c>
      <c r="CA6" s="40" t="s">
        <v>571</v>
      </c>
      <c r="CB6" s="40" t="s">
        <v>572</v>
      </c>
      <c r="CC6" s="40" t="s">
        <v>573</v>
      </c>
      <c r="CD6" s="40" t="s">
        <v>574</v>
      </c>
      <c r="CE6" s="40" t="s">
        <v>575</v>
      </c>
      <c r="CF6" s="40" t="s">
        <v>576</v>
      </c>
      <c r="CG6" s="40" t="s">
        <v>577</v>
      </c>
      <c r="CH6" s="40" t="s">
        <v>578</v>
      </c>
      <c r="CI6" s="41" t="s">
        <v>579</v>
      </c>
      <c r="CJ6" s="52" t="s">
        <v>580</v>
      </c>
      <c r="CK6" s="39" t="s">
        <v>568</v>
      </c>
      <c r="CL6" s="40" t="s">
        <v>569</v>
      </c>
      <c r="CM6" s="40" t="s">
        <v>570</v>
      </c>
      <c r="CN6" s="40" t="s">
        <v>571</v>
      </c>
      <c r="CO6" s="40" t="s">
        <v>572</v>
      </c>
      <c r="CP6" s="40" t="s">
        <v>573</v>
      </c>
      <c r="CQ6" s="40" t="s">
        <v>574</v>
      </c>
      <c r="CR6" s="40" t="s">
        <v>575</v>
      </c>
      <c r="CS6" s="40" t="s">
        <v>576</v>
      </c>
      <c r="CT6" s="40" t="s">
        <v>577</v>
      </c>
      <c r="CU6" s="40" t="s">
        <v>578</v>
      </c>
      <c r="CV6" s="41" t="s">
        <v>579</v>
      </c>
      <c r="CW6" s="52" t="s">
        <v>580</v>
      </c>
    </row>
    <row r="7" spans="1:101" ht="13.05" customHeight="1" x14ac:dyDescent="0.2">
      <c r="A7" s="46" t="s">
        <v>6</v>
      </c>
      <c r="B7" s="46" t="s">
        <v>7</v>
      </c>
      <c r="C7" s="91">
        <v>403</v>
      </c>
      <c r="D7" s="46" t="s">
        <v>631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42"/>
      <c r="K7" s="53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/>
      <c r="T7" s="54"/>
      <c r="U7" s="54"/>
      <c r="V7" s="55"/>
      <c r="W7" s="17">
        <f t="shared" ref="W7:W70" si="3">SUM(K7:V7)</f>
        <v>0</v>
      </c>
      <c r="X7" s="53">
        <v>0</v>
      </c>
      <c r="Y7" s="54">
        <v>0</v>
      </c>
      <c r="Z7" s="54">
        <v>0</v>
      </c>
      <c r="AA7" s="54">
        <v>0</v>
      </c>
      <c r="AB7" s="54">
        <v>0</v>
      </c>
      <c r="AC7" s="54">
        <v>0</v>
      </c>
      <c r="AD7" s="54">
        <v>0</v>
      </c>
      <c r="AE7" s="54">
        <v>0</v>
      </c>
      <c r="AF7" s="54"/>
      <c r="AG7" s="54"/>
      <c r="AH7" s="54"/>
      <c r="AI7" s="55"/>
      <c r="AJ7" s="17">
        <f t="shared" ref="AJ7:AJ70" si="4">SUM(X7:AI7)</f>
        <v>0</v>
      </c>
      <c r="AK7" s="53">
        <v>0</v>
      </c>
      <c r="AL7" s="54">
        <v>0</v>
      </c>
      <c r="AM7" s="54">
        <v>0</v>
      </c>
      <c r="AN7" s="54">
        <v>0</v>
      </c>
      <c r="AO7" s="54">
        <v>0</v>
      </c>
      <c r="AP7" s="54">
        <v>0</v>
      </c>
      <c r="AQ7" s="54">
        <v>0</v>
      </c>
      <c r="AR7" s="54">
        <v>0</v>
      </c>
      <c r="AS7" s="54"/>
      <c r="AT7" s="54"/>
      <c r="AU7" s="54"/>
      <c r="AV7" s="55"/>
      <c r="AW7" s="17">
        <f t="shared" ref="AW7:AW70" si="5">SUM(AK7:AV7)</f>
        <v>0</v>
      </c>
      <c r="AX7" s="53">
        <v>0</v>
      </c>
      <c r="AY7" s="54">
        <v>0</v>
      </c>
      <c r="AZ7" s="54">
        <v>0</v>
      </c>
      <c r="BA7" s="54">
        <v>0</v>
      </c>
      <c r="BB7" s="54">
        <v>0</v>
      </c>
      <c r="BC7" s="54">
        <v>0</v>
      </c>
      <c r="BD7" s="54">
        <v>0</v>
      </c>
      <c r="BE7" s="54">
        <v>0</v>
      </c>
      <c r="BF7" s="54"/>
      <c r="BG7" s="54"/>
      <c r="BH7" s="54"/>
      <c r="BI7" s="55"/>
      <c r="BJ7" s="17">
        <f t="shared" ref="BJ7:BJ70" si="6">SUM(AX7:BI7)</f>
        <v>0</v>
      </c>
      <c r="BK7" s="53">
        <v>0</v>
      </c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54">
        <v>0</v>
      </c>
      <c r="BR7" s="54">
        <v>0</v>
      </c>
      <c r="BS7" s="54"/>
      <c r="BT7" s="54"/>
      <c r="BU7" s="54"/>
      <c r="BV7" s="55"/>
      <c r="BW7" s="17">
        <f t="shared" ref="BW7:BW70" si="7">SUM(BK7:BV7)</f>
        <v>0</v>
      </c>
      <c r="BX7" s="53">
        <v>0</v>
      </c>
      <c r="BY7" s="54">
        <v>0</v>
      </c>
      <c r="BZ7" s="54">
        <v>0</v>
      </c>
      <c r="CA7" s="54">
        <v>0</v>
      </c>
      <c r="CB7" s="54">
        <v>0</v>
      </c>
      <c r="CC7" s="54">
        <v>0</v>
      </c>
      <c r="CD7" s="54">
        <v>0</v>
      </c>
      <c r="CE7" s="54">
        <v>0</v>
      </c>
      <c r="CF7" s="54"/>
      <c r="CG7" s="54"/>
      <c r="CH7" s="54"/>
      <c r="CI7" s="55"/>
      <c r="CJ7" s="17">
        <f t="shared" ref="CJ7:CJ70" si="8">SUM(BX7:CI7)</f>
        <v>0</v>
      </c>
      <c r="CK7" s="53">
        <v>0</v>
      </c>
      <c r="CL7" s="54">
        <v>0</v>
      </c>
      <c r="CM7" s="54">
        <v>0</v>
      </c>
      <c r="CN7" s="54">
        <v>0</v>
      </c>
      <c r="CO7" s="54">
        <v>0</v>
      </c>
      <c r="CP7" s="54">
        <v>0</v>
      </c>
      <c r="CQ7" s="54">
        <v>0</v>
      </c>
      <c r="CR7" s="54">
        <v>0</v>
      </c>
      <c r="CS7" s="54"/>
      <c r="CT7" s="54"/>
      <c r="CU7" s="54"/>
      <c r="CV7" s="55"/>
      <c r="CW7" s="17">
        <f t="shared" ref="CW7:CW70" si="9">SUM(CK7:CV7)</f>
        <v>0</v>
      </c>
    </row>
    <row r="8" spans="1:101" ht="13.05" customHeight="1" x14ac:dyDescent="0.2">
      <c r="A8" s="46" t="s">
        <v>6</v>
      </c>
      <c r="B8" s="46" t="s">
        <v>12</v>
      </c>
      <c r="C8" s="91">
        <v>402</v>
      </c>
      <c r="D8" s="46" t="s">
        <v>632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43"/>
      <c r="K8" s="15">
        <v>0</v>
      </c>
      <c r="L8" s="2">
        <v>0</v>
      </c>
      <c r="M8" s="2">
        <v>0</v>
      </c>
      <c r="N8" s="2">
        <v>0</v>
      </c>
      <c r="O8" s="2">
        <v>0</v>
      </c>
      <c r="P8" s="2">
        <v>4</v>
      </c>
      <c r="Q8" s="2">
        <v>0</v>
      </c>
      <c r="R8" s="2">
        <v>0</v>
      </c>
      <c r="V8" s="16"/>
      <c r="W8" s="18">
        <f t="shared" si="3"/>
        <v>4</v>
      </c>
      <c r="X8" s="15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I8" s="16"/>
      <c r="AJ8" s="18">
        <f t="shared" si="4"/>
        <v>0</v>
      </c>
      <c r="AK8" s="15">
        <v>0</v>
      </c>
      <c r="AL8" s="2">
        <v>0</v>
      </c>
      <c r="AM8" s="2">
        <v>0</v>
      </c>
      <c r="AN8" s="2">
        <v>0</v>
      </c>
      <c r="AO8" s="2">
        <v>0</v>
      </c>
      <c r="AP8" s="2">
        <v>4</v>
      </c>
      <c r="AQ8" s="2">
        <v>0</v>
      </c>
      <c r="AR8" s="2">
        <v>0</v>
      </c>
      <c r="AV8" s="16"/>
      <c r="AW8" s="18">
        <f t="shared" si="5"/>
        <v>4</v>
      </c>
      <c r="AX8" s="15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I8" s="16"/>
      <c r="BJ8" s="18">
        <f t="shared" si="6"/>
        <v>0</v>
      </c>
      <c r="BK8" s="15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V8" s="16"/>
      <c r="BW8" s="18">
        <f t="shared" si="7"/>
        <v>0</v>
      </c>
      <c r="BX8" s="15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I8" s="16"/>
      <c r="CJ8" s="18">
        <f t="shared" si="8"/>
        <v>0</v>
      </c>
      <c r="CK8" s="15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V8" s="16"/>
      <c r="CW8" s="18">
        <f t="shared" si="9"/>
        <v>0</v>
      </c>
    </row>
    <row r="9" spans="1:101" ht="13.05" customHeight="1" x14ac:dyDescent="0.2">
      <c r="A9" s="46" t="s">
        <v>15</v>
      </c>
      <c r="B9" s="46" t="s">
        <v>16</v>
      </c>
      <c r="C9" s="91">
        <v>405</v>
      </c>
      <c r="D9" s="46" t="s">
        <v>633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43"/>
      <c r="K9" s="15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V9" s="16"/>
      <c r="W9" s="18">
        <f t="shared" si="3"/>
        <v>0</v>
      </c>
      <c r="X9" s="15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I9" s="16"/>
      <c r="AJ9" s="18">
        <f t="shared" si="4"/>
        <v>0</v>
      </c>
      <c r="AK9" s="15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V9" s="16"/>
      <c r="AW9" s="18">
        <f t="shared" si="5"/>
        <v>0</v>
      </c>
      <c r="AX9" s="15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I9" s="16"/>
      <c r="BJ9" s="18">
        <f t="shared" si="6"/>
        <v>0</v>
      </c>
      <c r="BK9" s="15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V9" s="16"/>
      <c r="BW9" s="18">
        <f t="shared" si="7"/>
        <v>0</v>
      </c>
      <c r="BX9" s="15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I9" s="16"/>
      <c r="CJ9" s="18">
        <f t="shared" si="8"/>
        <v>0</v>
      </c>
      <c r="CK9" s="15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V9" s="16"/>
      <c r="CW9" s="18">
        <f t="shared" si="9"/>
        <v>0</v>
      </c>
    </row>
    <row r="10" spans="1:101" ht="13.05" customHeight="1" x14ac:dyDescent="0.2">
      <c r="A10" s="46" t="s">
        <v>6</v>
      </c>
      <c r="B10" s="46" t="s">
        <v>18</v>
      </c>
      <c r="C10" s="91">
        <v>400</v>
      </c>
      <c r="D10" s="46" t="s">
        <v>634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43"/>
      <c r="K10" s="15">
        <v>0</v>
      </c>
      <c r="L10" s="2">
        <v>0</v>
      </c>
      <c r="M10" s="2">
        <v>121</v>
      </c>
      <c r="N10" s="2">
        <v>95</v>
      </c>
      <c r="O10" s="2">
        <v>26</v>
      </c>
      <c r="P10" s="2">
        <v>36</v>
      </c>
      <c r="Q10" s="2">
        <v>2</v>
      </c>
      <c r="R10" s="2">
        <v>2</v>
      </c>
      <c r="V10" s="16"/>
      <c r="W10" s="18">
        <f t="shared" si="3"/>
        <v>282</v>
      </c>
      <c r="X10" s="15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I10" s="16"/>
      <c r="AJ10" s="18">
        <f t="shared" si="4"/>
        <v>0</v>
      </c>
      <c r="AK10" s="15">
        <v>0</v>
      </c>
      <c r="AL10" s="2">
        <v>0</v>
      </c>
      <c r="AM10" s="2">
        <v>106</v>
      </c>
      <c r="AN10" s="2">
        <v>76</v>
      </c>
      <c r="AO10" s="2">
        <v>19</v>
      </c>
      <c r="AP10" s="2">
        <v>34</v>
      </c>
      <c r="AQ10" s="2">
        <v>1</v>
      </c>
      <c r="AR10" s="2">
        <v>2</v>
      </c>
      <c r="AV10" s="16"/>
      <c r="AW10" s="18">
        <f t="shared" si="5"/>
        <v>238</v>
      </c>
      <c r="AX10" s="15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I10" s="16"/>
      <c r="BJ10" s="18">
        <f t="shared" si="6"/>
        <v>0</v>
      </c>
      <c r="BK10" s="15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V10" s="16"/>
      <c r="BW10" s="18">
        <f t="shared" si="7"/>
        <v>0</v>
      </c>
      <c r="BX10" s="15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I10" s="16"/>
      <c r="CJ10" s="18">
        <f t="shared" si="8"/>
        <v>0</v>
      </c>
      <c r="CK10" s="15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V10" s="16"/>
      <c r="CW10" s="18">
        <f t="shared" si="9"/>
        <v>0</v>
      </c>
    </row>
    <row r="11" spans="1:101" ht="13.05" customHeight="1" x14ac:dyDescent="0.2">
      <c r="A11" s="46" t="s">
        <v>22</v>
      </c>
      <c r="B11" s="46" t="s">
        <v>23</v>
      </c>
      <c r="C11" s="91">
        <v>406</v>
      </c>
      <c r="D11" s="46" t="s">
        <v>635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43"/>
      <c r="K11" s="15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V11" s="16"/>
      <c r="W11" s="18">
        <f t="shared" si="3"/>
        <v>0</v>
      </c>
      <c r="X11" s="15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I11" s="16"/>
      <c r="AJ11" s="18">
        <f t="shared" si="4"/>
        <v>0</v>
      </c>
      <c r="AK11" s="15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V11" s="16"/>
      <c r="AW11" s="18">
        <f t="shared" si="5"/>
        <v>0</v>
      </c>
      <c r="AX11" s="15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I11" s="16"/>
      <c r="BJ11" s="18">
        <f t="shared" si="6"/>
        <v>0</v>
      </c>
      <c r="BK11" s="15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V11" s="16"/>
      <c r="BW11" s="18">
        <f t="shared" si="7"/>
        <v>0</v>
      </c>
      <c r="BX11" s="15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I11" s="16"/>
      <c r="CJ11" s="18">
        <f t="shared" si="8"/>
        <v>0</v>
      </c>
      <c r="CK11" s="15">
        <v>0</v>
      </c>
      <c r="CL11" s="2">
        <v>0</v>
      </c>
      <c r="CM11" s="2">
        <v>0</v>
      </c>
      <c r="CN11" s="2">
        <v>1</v>
      </c>
      <c r="CO11" s="2">
        <v>0</v>
      </c>
      <c r="CP11" s="2">
        <v>0</v>
      </c>
      <c r="CQ11" s="2">
        <v>0</v>
      </c>
      <c r="CR11" s="2">
        <v>0</v>
      </c>
      <c r="CV11" s="16"/>
      <c r="CW11" s="18">
        <f t="shared" si="9"/>
        <v>1</v>
      </c>
    </row>
    <row r="12" spans="1:101" ht="13.05" customHeight="1" x14ac:dyDescent="0.2">
      <c r="A12" s="46" t="s">
        <v>6</v>
      </c>
      <c r="B12" s="46" t="s">
        <v>12</v>
      </c>
      <c r="C12" s="91">
        <v>400</v>
      </c>
      <c r="D12" s="46" t="s">
        <v>634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43"/>
      <c r="K12" s="15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V12" s="16"/>
      <c r="W12" s="18">
        <f t="shared" si="3"/>
        <v>0</v>
      </c>
      <c r="X12" s="15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I12" s="16"/>
      <c r="AJ12" s="18">
        <f t="shared" si="4"/>
        <v>0</v>
      </c>
      <c r="AK12" s="15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V12" s="16"/>
      <c r="AW12" s="18">
        <f t="shared" si="5"/>
        <v>0</v>
      </c>
      <c r="AX12" s="15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I12" s="16"/>
      <c r="BJ12" s="18">
        <f t="shared" si="6"/>
        <v>0</v>
      </c>
      <c r="BK12" s="15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V12" s="16"/>
      <c r="BW12" s="18">
        <f t="shared" si="7"/>
        <v>0</v>
      </c>
      <c r="BX12" s="15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I12" s="16"/>
      <c r="CJ12" s="18">
        <f t="shared" si="8"/>
        <v>0</v>
      </c>
      <c r="CK12" s="15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V12" s="16"/>
      <c r="CW12" s="18">
        <f t="shared" si="9"/>
        <v>0</v>
      </c>
    </row>
    <row r="13" spans="1:101" ht="13.05" customHeight="1" x14ac:dyDescent="0.2">
      <c r="A13" s="46" t="s">
        <v>6</v>
      </c>
      <c r="B13" s="46" t="s">
        <v>7</v>
      </c>
      <c r="C13" s="91">
        <v>400</v>
      </c>
      <c r="D13" s="46" t="s">
        <v>634</v>
      </c>
      <c r="E13" s="46" t="s">
        <v>8</v>
      </c>
      <c r="F13" s="46" t="s">
        <v>9</v>
      </c>
      <c r="G13" s="47" t="s">
        <v>29</v>
      </c>
      <c r="H13" s="70">
        <v>21146</v>
      </c>
      <c r="I13" s="49" t="s">
        <v>30</v>
      </c>
      <c r="J13" s="43"/>
      <c r="K13" s="15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V13" s="16"/>
      <c r="W13" s="18">
        <f t="shared" si="3"/>
        <v>0</v>
      </c>
      <c r="X13" s="15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I13" s="16"/>
      <c r="AJ13" s="18">
        <f t="shared" si="4"/>
        <v>0</v>
      </c>
      <c r="AK13" s="15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V13" s="16"/>
      <c r="AW13" s="18">
        <f t="shared" si="5"/>
        <v>0</v>
      </c>
      <c r="AX13" s="15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I13" s="16"/>
      <c r="BJ13" s="18">
        <f t="shared" si="6"/>
        <v>0</v>
      </c>
      <c r="BK13" s="15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V13" s="16"/>
      <c r="BW13" s="18">
        <f t="shared" si="7"/>
        <v>0</v>
      </c>
      <c r="BX13" s="15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I13" s="16"/>
      <c r="CJ13" s="18">
        <f t="shared" si="8"/>
        <v>0</v>
      </c>
      <c r="CK13" s="15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V13" s="16"/>
      <c r="CW13" s="18">
        <f t="shared" si="9"/>
        <v>0</v>
      </c>
    </row>
    <row r="14" spans="1:101" ht="13.05" customHeight="1" x14ac:dyDescent="0.2">
      <c r="A14" s="46" t="s">
        <v>6</v>
      </c>
      <c r="B14" s="46" t="s">
        <v>12</v>
      </c>
      <c r="C14" s="91">
        <v>400</v>
      </c>
      <c r="D14" s="46" t="s">
        <v>634</v>
      </c>
      <c r="E14" s="46" t="s">
        <v>25</v>
      </c>
      <c r="F14" s="46" t="s">
        <v>26</v>
      </c>
      <c r="G14" s="47" t="s">
        <v>31</v>
      </c>
      <c r="H14" s="70">
        <v>27598</v>
      </c>
      <c r="I14" s="50" t="s">
        <v>32</v>
      </c>
      <c r="J14" s="44"/>
      <c r="K14" s="15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V14" s="16"/>
      <c r="W14" s="18">
        <f t="shared" si="3"/>
        <v>0</v>
      </c>
      <c r="X14" s="15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I14" s="16"/>
      <c r="AJ14" s="18">
        <f t="shared" si="4"/>
        <v>0</v>
      </c>
      <c r="AK14" s="15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V14" s="16"/>
      <c r="AW14" s="18">
        <f t="shared" si="5"/>
        <v>0</v>
      </c>
      <c r="AX14" s="15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I14" s="16"/>
      <c r="BJ14" s="18">
        <f t="shared" si="6"/>
        <v>0</v>
      </c>
      <c r="BK14" s="15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V14" s="16"/>
      <c r="BW14" s="18">
        <f t="shared" si="7"/>
        <v>0</v>
      </c>
      <c r="BX14" s="15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I14" s="16"/>
      <c r="CJ14" s="18">
        <f t="shared" si="8"/>
        <v>0</v>
      </c>
      <c r="CK14" s="15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V14" s="16"/>
      <c r="CW14" s="18">
        <f t="shared" si="9"/>
        <v>0</v>
      </c>
    </row>
    <row r="15" spans="1:101" ht="13.05" customHeight="1" x14ac:dyDescent="0.2">
      <c r="A15" s="46" t="s">
        <v>6</v>
      </c>
      <c r="B15" s="46" t="s">
        <v>12</v>
      </c>
      <c r="C15" s="91">
        <v>400</v>
      </c>
      <c r="D15" s="46" t="s">
        <v>634</v>
      </c>
      <c r="E15" s="46" t="s">
        <v>25</v>
      </c>
      <c r="F15" s="46" t="s">
        <v>26</v>
      </c>
      <c r="G15" s="47" t="s">
        <v>33</v>
      </c>
      <c r="H15" s="70">
        <v>12</v>
      </c>
      <c r="I15" s="49" t="s">
        <v>34</v>
      </c>
      <c r="J15" s="43"/>
      <c r="K15" s="15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V15" s="16"/>
      <c r="W15" s="18">
        <f t="shared" si="3"/>
        <v>0</v>
      </c>
      <c r="X15" s="15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I15" s="16"/>
      <c r="AJ15" s="18">
        <f t="shared" si="4"/>
        <v>0</v>
      </c>
      <c r="AK15" s="15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V15" s="16"/>
      <c r="AW15" s="18">
        <f t="shared" si="5"/>
        <v>0</v>
      </c>
      <c r="AX15" s="15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I15" s="16"/>
      <c r="BJ15" s="18">
        <f t="shared" si="6"/>
        <v>0</v>
      </c>
      <c r="BK15" s="15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V15" s="16"/>
      <c r="BW15" s="18">
        <f t="shared" si="7"/>
        <v>0</v>
      </c>
      <c r="BX15" s="15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I15" s="16"/>
      <c r="CJ15" s="18">
        <f t="shared" si="8"/>
        <v>0</v>
      </c>
      <c r="CK15" s="15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V15" s="16"/>
      <c r="CW15" s="18">
        <f t="shared" si="9"/>
        <v>0</v>
      </c>
    </row>
    <row r="16" spans="1:101" ht="13.05" customHeight="1" x14ac:dyDescent="0.2">
      <c r="A16" s="46" t="s">
        <v>6</v>
      </c>
      <c r="B16" s="46" t="s">
        <v>12</v>
      </c>
      <c r="C16" s="91">
        <v>400</v>
      </c>
      <c r="D16" s="46" t="s">
        <v>634</v>
      </c>
      <c r="E16" s="46" t="s">
        <v>25</v>
      </c>
      <c r="F16" s="46" t="s">
        <v>26</v>
      </c>
      <c r="G16" s="47" t="s">
        <v>33</v>
      </c>
      <c r="H16" s="70">
        <v>270</v>
      </c>
      <c r="I16" s="49" t="s">
        <v>35</v>
      </c>
      <c r="J16" s="43"/>
      <c r="K16" s="15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V16" s="16"/>
      <c r="W16" s="18">
        <f t="shared" si="3"/>
        <v>0</v>
      </c>
      <c r="X16" s="15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I16" s="16"/>
      <c r="AJ16" s="18">
        <f t="shared" si="4"/>
        <v>0</v>
      </c>
      <c r="AK16" s="15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V16" s="16"/>
      <c r="AW16" s="18">
        <f t="shared" si="5"/>
        <v>0</v>
      </c>
      <c r="AX16" s="15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I16" s="16"/>
      <c r="BJ16" s="18">
        <f t="shared" si="6"/>
        <v>0</v>
      </c>
      <c r="BK16" s="15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V16" s="16"/>
      <c r="BW16" s="18">
        <f t="shared" si="7"/>
        <v>0</v>
      </c>
      <c r="BX16" s="15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I16" s="16"/>
      <c r="CJ16" s="18">
        <f t="shared" si="8"/>
        <v>0</v>
      </c>
      <c r="CK16" s="15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V16" s="16"/>
      <c r="CW16" s="18">
        <f t="shared" si="9"/>
        <v>0</v>
      </c>
    </row>
    <row r="17" spans="1:101" ht="13.05" customHeight="1" x14ac:dyDescent="0.2">
      <c r="A17" s="46" t="s">
        <v>6</v>
      </c>
      <c r="B17" s="46" t="s">
        <v>12</v>
      </c>
      <c r="C17" s="91">
        <v>400</v>
      </c>
      <c r="D17" s="46" t="s">
        <v>634</v>
      </c>
      <c r="E17" s="46" t="s">
        <v>25</v>
      </c>
      <c r="F17" s="46" t="s">
        <v>26</v>
      </c>
      <c r="G17" s="47" t="s">
        <v>33</v>
      </c>
      <c r="H17" s="70">
        <v>6945</v>
      </c>
      <c r="I17" s="49" t="s">
        <v>36</v>
      </c>
      <c r="J17" s="43"/>
      <c r="K17" s="15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V17" s="16"/>
      <c r="W17" s="18">
        <f t="shared" si="3"/>
        <v>0</v>
      </c>
      <c r="X17" s="15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I17" s="16"/>
      <c r="AJ17" s="18">
        <f t="shared" si="4"/>
        <v>0</v>
      </c>
      <c r="AK17" s="15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V17" s="16"/>
      <c r="AW17" s="18">
        <f t="shared" si="5"/>
        <v>0</v>
      </c>
      <c r="AX17" s="15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I17" s="16"/>
      <c r="BJ17" s="18">
        <f t="shared" si="6"/>
        <v>0</v>
      </c>
      <c r="BK17" s="15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V17" s="16"/>
      <c r="BW17" s="18">
        <f t="shared" si="7"/>
        <v>0</v>
      </c>
      <c r="BX17" s="15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I17" s="16"/>
      <c r="CJ17" s="18">
        <f t="shared" si="8"/>
        <v>0</v>
      </c>
      <c r="CK17" s="15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V17" s="16"/>
      <c r="CW17" s="18">
        <f t="shared" si="9"/>
        <v>0</v>
      </c>
    </row>
    <row r="18" spans="1:101" ht="13.05" customHeight="1" x14ac:dyDescent="0.2">
      <c r="A18" s="46" t="s">
        <v>6</v>
      </c>
      <c r="B18" s="46" t="s">
        <v>12</v>
      </c>
      <c r="C18" s="91">
        <v>400</v>
      </c>
      <c r="D18" s="46" t="s">
        <v>634</v>
      </c>
      <c r="E18" s="46" t="s">
        <v>25</v>
      </c>
      <c r="F18" s="46" t="s">
        <v>26</v>
      </c>
      <c r="G18" s="47" t="s">
        <v>33</v>
      </c>
      <c r="H18" s="70">
        <v>21334</v>
      </c>
      <c r="I18" s="49" t="s">
        <v>37</v>
      </c>
      <c r="J18" s="43"/>
      <c r="K18" s="15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V18" s="16"/>
      <c r="W18" s="18">
        <f t="shared" si="3"/>
        <v>0</v>
      </c>
      <c r="X18" s="15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I18" s="16"/>
      <c r="AJ18" s="18">
        <f t="shared" si="4"/>
        <v>0</v>
      </c>
      <c r="AK18" s="15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V18" s="16"/>
      <c r="AW18" s="18">
        <f t="shared" si="5"/>
        <v>0</v>
      </c>
      <c r="AX18" s="15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I18" s="16"/>
      <c r="BJ18" s="18">
        <f t="shared" si="6"/>
        <v>0</v>
      </c>
      <c r="BK18" s="15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V18" s="16"/>
      <c r="BW18" s="18">
        <f t="shared" si="7"/>
        <v>0</v>
      </c>
      <c r="BX18" s="15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I18" s="16"/>
      <c r="CJ18" s="18">
        <f t="shared" si="8"/>
        <v>0</v>
      </c>
      <c r="CK18" s="15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V18" s="16"/>
      <c r="CW18" s="18">
        <f t="shared" si="9"/>
        <v>0</v>
      </c>
    </row>
    <row r="19" spans="1:101" ht="13.05" customHeight="1" x14ac:dyDescent="0.2">
      <c r="A19" s="46" t="s">
        <v>6</v>
      </c>
      <c r="B19" s="46" t="s">
        <v>12</v>
      </c>
      <c r="C19" s="91">
        <v>400</v>
      </c>
      <c r="D19" s="46" t="s">
        <v>634</v>
      </c>
      <c r="E19" s="46" t="s">
        <v>25</v>
      </c>
      <c r="F19" s="46" t="s">
        <v>26</v>
      </c>
      <c r="G19" s="47" t="s">
        <v>31</v>
      </c>
      <c r="H19" s="70">
        <v>8</v>
      </c>
      <c r="I19" s="49" t="s">
        <v>38</v>
      </c>
      <c r="J19" s="43"/>
      <c r="K19" s="15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V19" s="16"/>
      <c r="W19" s="18">
        <f t="shared" si="3"/>
        <v>0</v>
      </c>
      <c r="X19" s="15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I19" s="16"/>
      <c r="AJ19" s="18">
        <f t="shared" si="4"/>
        <v>0</v>
      </c>
      <c r="AK19" s="15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V19" s="16"/>
      <c r="AW19" s="18">
        <f t="shared" si="5"/>
        <v>0</v>
      </c>
      <c r="AX19" s="15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I19" s="16"/>
      <c r="BJ19" s="18">
        <f t="shared" si="6"/>
        <v>0</v>
      </c>
      <c r="BK19" s="15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V19" s="16"/>
      <c r="BW19" s="18">
        <f t="shared" si="7"/>
        <v>0</v>
      </c>
      <c r="BX19" s="15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I19" s="16"/>
      <c r="CJ19" s="18">
        <f t="shared" si="8"/>
        <v>0</v>
      </c>
      <c r="CK19" s="15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V19" s="16"/>
      <c r="CW19" s="18">
        <f t="shared" si="9"/>
        <v>0</v>
      </c>
    </row>
    <row r="20" spans="1:101" ht="13.05" customHeight="1" x14ac:dyDescent="0.2">
      <c r="A20" s="46" t="s">
        <v>6</v>
      </c>
      <c r="B20" s="46" t="s">
        <v>12</v>
      </c>
      <c r="C20" s="91">
        <v>400</v>
      </c>
      <c r="D20" s="46" t="s">
        <v>634</v>
      </c>
      <c r="E20" s="46" t="s">
        <v>25</v>
      </c>
      <c r="F20" s="46" t="s">
        <v>26</v>
      </c>
      <c r="G20" s="47" t="s">
        <v>33</v>
      </c>
      <c r="H20" s="70">
        <v>11</v>
      </c>
      <c r="I20" s="49" t="s">
        <v>39</v>
      </c>
      <c r="J20" s="43"/>
      <c r="K20" s="15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V20" s="16"/>
      <c r="W20" s="18">
        <f t="shared" si="3"/>
        <v>0</v>
      </c>
      <c r="X20" s="15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I20" s="16"/>
      <c r="AJ20" s="18">
        <f t="shared" si="4"/>
        <v>0</v>
      </c>
      <c r="AK20" s="15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V20" s="16"/>
      <c r="AW20" s="18">
        <f t="shared" si="5"/>
        <v>0</v>
      </c>
      <c r="AX20" s="15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I20" s="16"/>
      <c r="BJ20" s="18">
        <f t="shared" si="6"/>
        <v>0</v>
      </c>
      <c r="BK20" s="15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V20" s="16"/>
      <c r="BW20" s="18">
        <f t="shared" si="7"/>
        <v>0</v>
      </c>
      <c r="BX20" s="15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I20" s="16"/>
      <c r="CJ20" s="18">
        <f t="shared" si="8"/>
        <v>0</v>
      </c>
      <c r="CK20" s="15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V20" s="16"/>
      <c r="CW20" s="18">
        <f t="shared" si="9"/>
        <v>0</v>
      </c>
    </row>
    <row r="21" spans="1:101" ht="13.05" customHeight="1" x14ac:dyDescent="0.2">
      <c r="A21" s="46" t="s">
        <v>6</v>
      </c>
      <c r="B21" s="46" t="s">
        <v>12</v>
      </c>
      <c r="C21" s="91">
        <v>400</v>
      </c>
      <c r="D21" s="46" t="s">
        <v>634</v>
      </c>
      <c r="E21" s="46" t="s">
        <v>25</v>
      </c>
      <c r="F21" s="46" t="s">
        <v>26</v>
      </c>
      <c r="G21" s="47" t="s">
        <v>40</v>
      </c>
      <c r="H21" s="70">
        <v>15</v>
      </c>
      <c r="I21" s="49" t="s">
        <v>41</v>
      </c>
      <c r="J21" s="43"/>
      <c r="K21" s="15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V21" s="16"/>
      <c r="W21" s="18">
        <f t="shared" si="3"/>
        <v>0</v>
      </c>
      <c r="X21" s="15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I21" s="16"/>
      <c r="AJ21" s="18">
        <f t="shared" si="4"/>
        <v>0</v>
      </c>
      <c r="AK21" s="15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V21" s="16"/>
      <c r="AW21" s="18">
        <f t="shared" si="5"/>
        <v>0</v>
      </c>
      <c r="AX21" s="15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I21" s="16"/>
      <c r="BJ21" s="18">
        <f t="shared" si="6"/>
        <v>0</v>
      </c>
      <c r="BK21" s="15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V21" s="16"/>
      <c r="BW21" s="18">
        <f t="shared" si="7"/>
        <v>0</v>
      </c>
      <c r="BX21" s="15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I21" s="16"/>
      <c r="CJ21" s="18">
        <f t="shared" si="8"/>
        <v>0</v>
      </c>
      <c r="CK21" s="15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V21" s="16"/>
      <c r="CW21" s="18">
        <f t="shared" si="9"/>
        <v>0</v>
      </c>
    </row>
    <row r="22" spans="1:101" ht="13.05" customHeight="1" x14ac:dyDescent="0.2">
      <c r="A22" s="46" t="s">
        <v>6</v>
      </c>
      <c r="B22" s="46" t="s">
        <v>42</v>
      </c>
      <c r="C22" s="91">
        <v>400</v>
      </c>
      <c r="D22" s="46" t="s">
        <v>634</v>
      </c>
      <c r="E22" s="46" t="s">
        <v>25</v>
      </c>
      <c r="F22" s="46" t="s">
        <v>26</v>
      </c>
      <c r="G22" s="47" t="s">
        <v>31</v>
      </c>
      <c r="H22" s="70">
        <v>4</v>
      </c>
      <c r="I22" s="49" t="s">
        <v>43</v>
      </c>
      <c r="J22" s="43"/>
      <c r="K22" s="15">
        <v>0</v>
      </c>
      <c r="L22" s="2">
        <v>0</v>
      </c>
      <c r="M22" s="2">
        <v>3</v>
      </c>
      <c r="N22" s="2">
        <v>27</v>
      </c>
      <c r="O22" s="2">
        <v>1</v>
      </c>
      <c r="P22" s="2">
        <v>0</v>
      </c>
      <c r="Q22" s="2">
        <v>46</v>
      </c>
      <c r="R22" s="2">
        <v>11</v>
      </c>
      <c r="V22" s="16"/>
      <c r="W22" s="18">
        <f t="shared" si="3"/>
        <v>88</v>
      </c>
      <c r="X22" s="15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I22" s="16"/>
      <c r="AJ22" s="18">
        <f t="shared" si="4"/>
        <v>0</v>
      </c>
      <c r="AK22" s="15">
        <v>0</v>
      </c>
      <c r="AL22" s="2">
        <v>0</v>
      </c>
      <c r="AM22" s="2">
        <v>2</v>
      </c>
      <c r="AN22" s="2">
        <v>19</v>
      </c>
      <c r="AO22" s="2">
        <v>1</v>
      </c>
      <c r="AP22" s="2">
        <v>0</v>
      </c>
      <c r="AQ22" s="2">
        <v>47</v>
      </c>
      <c r="AR22" s="2">
        <v>11</v>
      </c>
      <c r="AV22" s="16"/>
      <c r="AW22" s="18">
        <f t="shared" si="5"/>
        <v>80</v>
      </c>
      <c r="AX22" s="15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I22" s="16"/>
      <c r="BJ22" s="18">
        <f t="shared" si="6"/>
        <v>0</v>
      </c>
      <c r="BK22" s="15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V22" s="16"/>
      <c r="BW22" s="18">
        <f t="shared" si="7"/>
        <v>0</v>
      </c>
      <c r="BX22" s="15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I22" s="16"/>
      <c r="CJ22" s="18">
        <f t="shared" si="8"/>
        <v>0</v>
      </c>
      <c r="CK22" s="15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V22" s="16"/>
      <c r="CW22" s="18">
        <f t="shared" si="9"/>
        <v>0</v>
      </c>
    </row>
    <row r="23" spans="1:101" ht="13.05" customHeight="1" x14ac:dyDescent="0.2">
      <c r="A23" s="46" t="s">
        <v>6</v>
      </c>
      <c r="B23" s="46" t="s">
        <v>42</v>
      </c>
      <c r="C23" s="91">
        <v>400</v>
      </c>
      <c r="D23" s="46" t="s">
        <v>634</v>
      </c>
      <c r="E23" s="46" t="s">
        <v>25</v>
      </c>
      <c r="F23" s="46" t="s">
        <v>26</v>
      </c>
      <c r="G23" s="47" t="s">
        <v>33</v>
      </c>
      <c r="H23" s="70">
        <v>5</v>
      </c>
      <c r="I23" s="49" t="s">
        <v>44</v>
      </c>
      <c r="J23" s="43"/>
      <c r="K23" s="15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V23" s="16"/>
      <c r="W23" s="18">
        <f t="shared" si="3"/>
        <v>0</v>
      </c>
      <c r="X23" s="15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I23" s="16"/>
      <c r="AJ23" s="18">
        <f t="shared" si="4"/>
        <v>0</v>
      </c>
      <c r="AK23" s="15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V23" s="16"/>
      <c r="AW23" s="18">
        <f t="shared" si="5"/>
        <v>0</v>
      </c>
      <c r="AX23" s="15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I23" s="16"/>
      <c r="BJ23" s="18">
        <f t="shared" si="6"/>
        <v>0</v>
      </c>
      <c r="BK23" s="15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V23" s="16"/>
      <c r="BW23" s="18">
        <f t="shared" si="7"/>
        <v>0</v>
      </c>
      <c r="BX23" s="15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I23" s="16"/>
      <c r="CJ23" s="18">
        <f t="shared" si="8"/>
        <v>0</v>
      </c>
      <c r="CK23" s="15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V23" s="16"/>
      <c r="CW23" s="18">
        <f t="shared" si="9"/>
        <v>0</v>
      </c>
    </row>
    <row r="24" spans="1:101" ht="13.05" customHeight="1" x14ac:dyDescent="0.2">
      <c r="A24" s="46" t="s">
        <v>6</v>
      </c>
      <c r="B24" s="46" t="s">
        <v>42</v>
      </c>
      <c r="C24" s="91">
        <v>400</v>
      </c>
      <c r="D24" s="46" t="s">
        <v>634</v>
      </c>
      <c r="E24" s="46" t="s">
        <v>25</v>
      </c>
      <c r="F24" s="46" t="s">
        <v>26</v>
      </c>
      <c r="G24" s="47" t="s">
        <v>33</v>
      </c>
      <c r="H24" s="70">
        <v>273</v>
      </c>
      <c r="I24" s="49" t="s">
        <v>45</v>
      </c>
      <c r="J24" s="43"/>
      <c r="K24" s="15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33</v>
      </c>
      <c r="V24" s="16"/>
      <c r="W24" s="18">
        <f t="shared" si="3"/>
        <v>33</v>
      </c>
      <c r="X24" s="15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I24" s="16"/>
      <c r="AJ24" s="18">
        <f t="shared" si="4"/>
        <v>0</v>
      </c>
      <c r="AK24" s="15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28</v>
      </c>
      <c r="AV24" s="16"/>
      <c r="AW24" s="18">
        <f t="shared" si="5"/>
        <v>28</v>
      </c>
      <c r="AX24" s="15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I24" s="16"/>
      <c r="BJ24" s="18">
        <f t="shared" si="6"/>
        <v>0</v>
      </c>
      <c r="BK24" s="15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V24" s="16"/>
      <c r="BW24" s="18">
        <f t="shared" si="7"/>
        <v>0</v>
      </c>
      <c r="BX24" s="15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I24" s="16"/>
      <c r="CJ24" s="18">
        <f t="shared" si="8"/>
        <v>0</v>
      </c>
      <c r="CK24" s="15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V24" s="16"/>
      <c r="CW24" s="18">
        <f t="shared" si="9"/>
        <v>0</v>
      </c>
    </row>
    <row r="25" spans="1:101" ht="13.05" customHeight="1" x14ac:dyDescent="0.2">
      <c r="A25" s="46" t="s">
        <v>6</v>
      </c>
      <c r="B25" s="46" t="s">
        <v>12</v>
      </c>
      <c r="C25" s="91">
        <v>400</v>
      </c>
      <c r="D25" s="46" t="s">
        <v>634</v>
      </c>
      <c r="E25" s="46" t="s">
        <v>25</v>
      </c>
      <c r="F25" s="46" t="s">
        <v>26</v>
      </c>
      <c r="G25" s="47" t="s">
        <v>29</v>
      </c>
      <c r="H25" s="70">
        <v>30485</v>
      </c>
      <c r="I25" s="49" t="s">
        <v>46</v>
      </c>
      <c r="J25" s="43"/>
      <c r="K25" s="15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V25" s="16"/>
      <c r="W25" s="18">
        <f t="shared" si="3"/>
        <v>0</v>
      </c>
      <c r="X25" s="15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I25" s="16"/>
      <c r="AJ25" s="18">
        <f t="shared" si="4"/>
        <v>0</v>
      </c>
      <c r="AK25" s="15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V25" s="16"/>
      <c r="AW25" s="18">
        <f t="shared" si="5"/>
        <v>0</v>
      </c>
      <c r="AX25" s="15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I25" s="16"/>
      <c r="BJ25" s="18">
        <f t="shared" si="6"/>
        <v>0</v>
      </c>
      <c r="BK25" s="15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V25" s="16"/>
      <c r="BW25" s="18">
        <f t="shared" si="7"/>
        <v>0</v>
      </c>
      <c r="BX25" s="15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I25" s="16"/>
      <c r="CJ25" s="18">
        <f t="shared" si="8"/>
        <v>0</v>
      </c>
      <c r="CK25" s="15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V25" s="16"/>
      <c r="CW25" s="18">
        <f t="shared" si="9"/>
        <v>0</v>
      </c>
    </row>
    <row r="26" spans="1:101" ht="13.05" customHeight="1" x14ac:dyDescent="0.2">
      <c r="A26" s="46" t="s">
        <v>6</v>
      </c>
      <c r="B26" s="46" t="s">
        <v>42</v>
      </c>
      <c r="C26" s="91">
        <v>400</v>
      </c>
      <c r="D26" s="46" t="s">
        <v>634</v>
      </c>
      <c r="E26" s="46" t="s">
        <v>25</v>
      </c>
      <c r="F26" s="46" t="s">
        <v>26</v>
      </c>
      <c r="G26" s="47" t="s">
        <v>33</v>
      </c>
      <c r="H26" s="70">
        <v>6</v>
      </c>
      <c r="I26" s="49" t="s">
        <v>47</v>
      </c>
      <c r="J26" s="43"/>
      <c r="K26" s="15">
        <v>0</v>
      </c>
      <c r="L26" s="2">
        <v>62</v>
      </c>
      <c r="M26" s="2">
        <v>0</v>
      </c>
      <c r="N26" s="2">
        <v>0</v>
      </c>
      <c r="O26" s="2">
        <v>0</v>
      </c>
      <c r="P26" s="2">
        <v>99</v>
      </c>
      <c r="Q26" s="2">
        <v>84</v>
      </c>
      <c r="R26" s="2">
        <v>27</v>
      </c>
      <c r="V26" s="16"/>
      <c r="W26" s="18">
        <f t="shared" si="3"/>
        <v>272</v>
      </c>
      <c r="X26" s="15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3</v>
      </c>
      <c r="AE26" s="2">
        <v>1</v>
      </c>
      <c r="AI26" s="16"/>
      <c r="AJ26" s="18">
        <f t="shared" si="4"/>
        <v>4</v>
      </c>
      <c r="AK26" s="15">
        <v>0</v>
      </c>
      <c r="AL26" s="2">
        <v>61</v>
      </c>
      <c r="AM26" s="2">
        <v>0</v>
      </c>
      <c r="AN26" s="2">
        <v>0</v>
      </c>
      <c r="AO26" s="2">
        <v>0</v>
      </c>
      <c r="AP26" s="2">
        <v>96</v>
      </c>
      <c r="AQ26" s="2">
        <v>78</v>
      </c>
      <c r="AR26" s="2">
        <v>26</v>
      </c>
      <c r="AV26" s="16"/>
      <c r="AW26" s="18">
        <f t="shared" si="5"/>
        <v>261</v>
      </c>
      <c r="AX26" s="15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I26" s="16"/>
      <c r="BJ26" s="18">
        <f t="shared" si="6"/>
        <v>0</v>
      </c>
      <c r="BK26" s="15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V26" s="16"/>
      <c r="BW26" s="18">
        <f t="shared" si="7"/>
        <v>0</v>
      </c>
      <c r="BX26" s="15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I26" s="16"/>
      <c r="CJ26" s="18">
        <f t="shared" si="8"/>
        <v>0</v>
      </c>
      <c r="CK26" s="15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V26" s="16"/>
      <c r="CW26" s="18">
        <f t="shared" si="9"/>
        <v>0</v>
      </c>
    </row>
    <row r="27" spans="1:101" ht="13.05" customHeight="1" x14ac:dyDescent="0.2">
      <c r="A27" s="46" t="s">
        <v>6</v>
      </c>
      <c r="B27" s="46" t="s">
        <v>48</v>
      </c>
      <c r="C27" s="91">
        <v>400</v>
      </c>
      <c r="D27" s="46" t="s">
        <v>634</v>
      </c>
      <c r="E27" s="46" t="s">
        <v>25</v>
      </c>
      <c r="F27" s="46" t="s">
        <v>49</v>
      </c>
      <c r="G27" s="47" t="s">
        <v>27</v>
      </c>
      <c r="H27" s="70">
        <v>25</v>
      </c>
      <c r="I27" s="49" t="s">
        <v>50</v>
      </c>
      <c r="J27" s="43"/>
      <c r="K27" s="15">
        <v>0</v>
      </c>
      <c r="L27" s="2">
        <v>0</v>
      </c>
      <c r="M27" s="2">
        <v>0</v>
      </c>
      <c r="N27" s="2">
        <v>0</v>
      </c>
      <c r="O27" s="2">
        <v>1</v>
      </c>
      <c r="P27" s="2">
        <v>0</v>
      </c>
      <c r="Q27" s="2">
        <v>0</v>
      </c>
      <c r="R27" s="2">
        <v>0</v>
      </c>
      <c r="V27" s="16"/>
      <c r="W27" s="18">
        <f t="shared" si="3"/>
        <v>1</v>
      </c>
      <c r="X27" s="15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I27" s="16"/>
      <c r="AJ27" s="18">
        <f t="shared" si="4"/>
        <v>0</v>
      </c>
      <c r="AK27" s="15">
        <v>0</v>
      </c>
      <c r="AL27" s="2">
        <v>0</v>
      </c>
      <c r="AM27" s="2">
        <v>0</v>
      </c>
      <c r="AN27" s="2">
        <v>0</v>
      </c>
      <c r="AO27" s="2">
        <v>1</v>
      </c>
      <c r="AP27" s="2">
        <v>0</v>
      </c>
      <c r="AQ27" s="2">
        <v>0</v>
      </c>
      <c r="AR27" s="2">
        <v>0</v>
      </c>
      <c r="AV27" s="16"/>
      <c r="AW27" s="18">
        <f t="shared" si="5"/>
        <v>1</v>
      </c>
      <c r="AX27" s="15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I27" s="16"/>
      <c r="BJ27" s="18">
        <f t="shared" si="6"/>
        <v>0</v>
      </c>
      <c r="BK27" s="15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V27" s="16"/>
      <c r="BW27" s="18">
        <f t="shared" si="7"/>
        <v>0</v>
      </c>
      <c r="BX27" s="15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I27" s="16"/>
      <c r="CJ27" s="18">
        <f t="shared" si="8"/>
        <v>0</v>
      </c>
      <c r="CK27" s="15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V27" s="16"/>
      <c r="CW27" s="18">
        <f t="shared" si="9"/>
        <v>0</v>
      </c>
    </row>
    <row r="28" spans="1:101" ht="13.05" customHeight="1" x14ac:dyDescent="0.2">
      <c r="A28" s="46" t="s">
        <v>6</v>
      </c>
      <c r="B28" s="46" t="s">
        <v>48</v>
      </c>
      <c r="C28" s="91">
        <v>400</v>
      </c>
      <c r="D28" s="46" t="s">
        <v>634</v>
      </c>
      <c r="E28" s="46" t="s">
        <v>25</v>
      </c>
      <c r="F28" s="46" t="s">
        <v>49</v>
      </c>
      <c r="G28" s="47" t="s">
        <v>31</v>
      </c>
      <c r="H28" s="70">
        <v>26052</v>
      </c>
      <c r="I28" s="50" t="s">
        <v>51</v>
      </c>
      <c r="J28" s="44"/>
      <c r="K28" s="15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V28" s="16"/>
      <c r="W28" s="18">
        <f t="shared" si="3"/>
        <v>0</v>
      </c>
      <c r="X28" s="15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I28" s="16"/>
      <c r="AJ28" s="18">
        <f t="shared" si="4"/>
        <v>0</v>
      </c>
      <c r="AK28" s="15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V28" s="16"/>
      <c r="AW28" s="18">
        <f t="shared" si="5"/>
        <v>0</v>
      </c>
      <c r="AX28" s="15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I28" s="16"/>
      <c r="BJ28" s="18">
        <f t="shared" si="6"/>
        <v>0</v>
      </c>
      <c r="BK28" s="15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V28" s="16"/>
      <c r="BW28" s="18">
        <f t="shared" si="7"/>
        <v>0</v>
      </c>
      <c r="BX28" s="15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I28" s="16"/>
      <c r="CJ28" s="18">
        <f t="shared" si="8"/>
        <v>0</v>
      </c>
      <c r="CK28" s="15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V28" s="16"/>
      <c r="CW28" s="18">
        <f t="shared" si="9"/>
        <v>0</v>
      </c>
    </row>
    <row r="29" spans="1:101" ht="13.05" customHeight="1" x14ac:dyDescent="0.2">
      <c r="A29" s="46" t="s">
        <v>6</v>
      </c>
      <c r="B29" s="46" t="s">
        <v>48</v>
      </c>
      <c r="C29" s="91">
        <v>400</v>
      </c>
      <c r="D29" s="46" t="s">
        <v>634</v>
      </c>
      <c r="E29" s="46" t="s">
        <v>25</v>
      </c>
      <c r="F29" s="46" t="s">
        <v>49</v>
      </c>
      <c r="G29" s="47" t="s">
        <v>31</v>
      </c>
      <c r="H29" s="70">
        <v>27259</v>
      </c>
      <c r="I29" s="50" t="s">
        <v>52</v>
      </c>
      <c r="J29" s="44"/>
      <c r="K29" s="15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V29" s="16"/>
      <c r="W29" s="18">
        <f t="shared" si="3"/>
        <v>0</v>
      </c>
      <c r="X29" s="15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I29" s="16"/>
      <c r="AJ29" s="18">
        <f t="shared" si="4"/>
        <v>0</v>
      </c>
      <c r="AK29" s="15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V29" s="16"/>
      <c r="AW29" s="18">
        <f t="shared" si="5"/>
        <v>0</v>
      </c>
      <c r="AX29" s="15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I29" s="16"/>
      <c r="BJ29" s="18">
        <f t="shared" si="6"/>
        <v>0</v>
      </c>
      <c r="BK29" s="15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V29" s="16"/>
      <c r="BW29" s="18">
        <f t="shared" si="7"/>
        <v>0</v>
      </c>
      <c r="BX29" s="15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I29" s="16"/>
      <c r="CJ29" s="18">
        <f t="shared" si="8"/>
        <v>0</v>
      </c>
      <c r="CK29" s="15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V29" s="16"/>
      <c r="CW29" s="18">
        <f t="shared" si="9"/>
        <v>0</v>
      </c>
    </row>
    <row r="30" spans="1:101" ht="13.05" customHeight="1" x14ac:dyDescent="0.2">
      <c r="A30" s="46" t="s">
        <v>6</v>
      </c>
      <c r="B30" s="46" t="s">
        <v>48</v>
      </c>
      <c r="C30" s="91">
        <v>400</v>
      </c>
      <c r="D30" s="46" t="s">
        <v>634</v>
      </c>
      <c r="E30" s="46" t="s">
        <v>25</v>
      </c>
      <c r="F30" s="46" t="s">
        <v>49</v>
      </c>
      <c r="G30" s="47" t="s">
        <v>33</v>
      </c>
      <c r="H30" s="70">
        <v>28</v>
      </c>
      <c r="I30" s="49" t="s">
        <v>53</v>
      </c>
      <c r="J30" s="43"/>
      <c r="K30" s="15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V30" s="16"/>
      <c r="W30" s="18">
        <f t="shared" si="3"/>
        <v>0</v>
      </c>
      <c r="X30" s="15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I30" s="16"/>
      <c r="AJ30" s="18">
        <f t="shared" si="4"/>
        <v>0</v>
      </c>
      <c r="AK30" s="15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V30" s="16"/>
      <c r="AW30" s="18">
        <f t="shared" si="5"/>
        <v>0</v>
      </c>
      <c r="AX30" s="15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I30" s="16"/>
      <c r="BJ30" s="18">
        <f t="shared" si="6"/>
        <v>0</v>
      </c>
      <c r="BK30" s="15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V30" s="16"/>
      <c r="BW30" s="18">
        <f t="shared" si="7"/>
        <v>0</v>
      </c>
      <c r="BX30" s="15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I30" s="16"/>
      <c r="CJ30" s="18">
        <f t="shared" si="8"/>
        <v>0</v>
      </c>
      <c r="CK30" s="15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V30" s="16"/>
      <c r="CW30" s="18">
        <f t="shared" si="9"/>
        <v>0</v>
      </c>
    </row>
    <row r="31" spans="1:101" ht="13.05" customHeight="1" x14ac:dyDescent="0.2">
      <c r="A31" s="46" t="s">
        <v>6</v>
      </c>
      <c r="B31" s="46" t="s">
        <v>48</v>
      </c>
      <c r="C31" s="91">
        <v>400</v>
      </c>
      <c r="D31" s="46" t="s">
        <v>634</v>
      </c>
      <c r="E31" s="46" t="s">
        <v>25</v>
      </c>
      <c r="F31" s="46" t="s">
        <v>49</v>
      </c>
      <c r="G31" s="47" t="s">
        <v>40</v>
      </c>
      <c r="H31" s="70">
        <v>6693</v>
      </c>
      <c r="I31" s="49" t="s">
        <v>54</v>
      </c>
      <c r="J31" s="43"/>
      <c r="K31" s="15">
        <v>0</v>
      </c>
      <c r="L31" s="2">
        <v>0</v>
      </c>
      <c r="M31" s="2">
        <v>0</v>
      </c>
      <c r="N31" s="2">
        <v>1</v>
      </c>
      <c r="O31" s="2">
        <v>0</v>
      </c>
      <c r="P31" s="2">
        <v>0</v>
      </c>
      <c r="Q31" s="2">
        <v>0</v>
      </c>
      <c r="R31" s="2">
        <v>0</v>
      </c>
      <c r="V31" s="16"/>
      <c r="W31" s="18">
        <f t="shared" si="3"/>
        <v>1</v>
      </c>
      <c r="X31" s="15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I31" s="16"/>
      <c r="AJ31" s="18">
        <f t="shared" si="4"/>
        <v>0</v>
      </c>
      <c r="AK31" s="15">
        <v>0</v>
      </c>
      <c r="AL31" s="2">
        <v>0</v>
      </c>
      <c r="AM31" s="2">
        <v>0</v>
      </c>
      <c r="AN31" s="2">
        <v>1</v>
      </c>
      <c r="AO31" s="2">
        <v>0</v>
      </c>
      <c r="AP31" s="2">
        <v>0</v>
      </c>
      <c r="AQ31" s="2">
        <v>0</v>
      </c>
      <c r="AR31" s="2">
        <v>0</v>
      </c>
      <c r="AV31" s="16"/>
      <c r="AW31" s="18">
        <f t="shared" si="5"/>
        <v>1</v>
      </c>
      <c r="AX31" s="15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I31" s="16"/>
      <c r="BJ31" s="18">
        <f t="shared" si="6"/>
        <v>0</v>
      </c>
      <c r="BK31" s="15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V31" s="16"/>
      <c r="BW31" s="18">
        <f t="shared" si="7"/>
        <v>0</v>
      </c>
      <c r="BX31" s="15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I31" s="16"/>
      <c r="CJ31" s="18">
        <f t="shared" si="8"/>
        <v>0</v>
      </c>
      <c r="CK31" s="15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V31" s="16"/>
      <c r="CW31" s="18">
        <f t="shared" si="9"/>
        <v>0</v>
      </c>
    </row>
    <row r="32" spans="1:101" ht="13.05" customHeight="1" x14ac:dyDescent="0.2">
      <c r="A32" s="46" t="s">
        <v>6</v>
      </c>
      <c r="B32" s="46" t="s">
        <v>48</v>
      </c>
      <c r="C32" s="91">
        <v>400</v>
      </c>
      <c r="D32" s="46" t="s">
        <v>634</v>
      </c>
      <c r="E32" s="46" t="s">
        <v>25</v>
      </c>
      <c r="F32" s="46" t="s">
        <v>49</v>
      </c>
      <c r="G32" s="47" t="s">
        <v>31</v>
      </c>
      <c r="H32" s="70">
        <v>26</v>
      </c>
      <c r="I32" s="49" t="s">
        <v>55</v>
      </c>
      <c r="J32" s="43"/>
      <c r="K32" s="15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V32" s="16"/>
      <c r="W32" s="18">
        <f t="shared" si="3"/>
        <v>0</v>
      </c>
      <c r="X32" s="15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I32" s="16"/>
      <c r="AJ32" s="18">
        <f t="shared" si="4"/>
        <v>0</v>
      </c>
      <c r="AK32" s="15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V32" s="16"/>
      <c r="AW32" s="18">
        <f t="shared" si="5"/>
        <v>0</v>
      </c>
      <c r="AX32" s="15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I32" s="16"/>
      <c r="BJ32" s="18">
        <f t="shared" si="6"/>
        <v>0</v>
      </c>
      <c r="BK32" s="15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V32" s="16"/>
      <c r="BW32" s="18">
        <f t="shared" si="7"/>
        <v>0</v>
      </c>
      <c r="BX32" s="15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I32" s="16"/>
      <c r="CJ32" s="18">
        <f t="shared" si="8"/>
        <v>0</v>
      </c>
      <c r="CK32" s="15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V32" s="16"/>
      <c r="CW32" s="18">
        <f t="shared" si="9"/>
        <v>0</v>
      </c>
    </row>
    <row r="33" spans="1:101" ht="13.05" customHeight="1" x14ac:dyDescent="0.2">
      <c r="A33" s="46" t="s">
        <v>6</v>
      </c>
      <c r="B33" s="46" t="s">
        <v>48</v>
      </c>
      <c r="C33" s="91">
        <v>400</v>
      </c>
      <c r="D33" s="46" t="s">
        <v>634</v>
      </c>
      <c r="E33" s="46" t="s">
        <v>25</v>
      </c>
      <c r="F33" s="46" t="s">
        <v>49</v>
      </c>
      <c r="G33" s="47" t="s">
        <v>56</v>
      </c>
      <c r="H33" s="70">
        <v>30</v>
      </c>
      <c r="I33" s="49" t="s">
        <v>57</v>
      </c>
      <c r="J33" s="43"/>
      <c r="K33" s="15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V33" s="16"/>
      <c r="W33" s="18">
        <f t="shared" si="3"/>
        <v>0</v>
      </c>
      <c r="X33" s="15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I33" s="16"/>
      <c r="AJ33" s="18">
        <f t="shared" si="4"/>
        <v>0</v>
      </c>
      <c r="AK33" s="15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V33" s="16"/>
      <c r="AW33" s="18">
        <f t="shared" si="5"/>
        <v>0</v>
      </c>
      <c r="AX33" s="15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I33" s="16"/>
      <c r="BJ33" s="18">
        <f t="shared" si="6"/>
        <v>0</v>
      </c>
      <c r="BK33" s="15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V33" s="16"/>
      <c r="BW33" s="18">
        <f t="shared" si="7"/>
        <v>0</v>
      </c>
      <c r="BX33" s="15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I33" s="16"/>
      <c r="CJ33" s="18">
        <f t="shared" si="8"/>
        <v>0</v>
      </c>
      <c r="CK33" s="15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V33" s="16"/>
      <c r="CW33" s="18">
        <f t="shared" si="9"/>
        <v>0</v>
      </c>
    </row>
    <row r="34" spans="1:101" ht="13.05" customHeight="1" x14ac:dyDescent="0.2">
      <c r="A34" s="46" t="s">
        <v>6</v>
      </c>
      <c r="B34" s="46" t="s">
        <v>48</v>
      </c>
      <c r="C34" s="91">
        <v>400</v>
      </c>
      <c r="D34" s="46" t="s">
        <v>634</v>
      </c>
      <c r="E34" s="46" t="s">
        <v>25</v>
      </c>
      <c r="F34" s="46" t="s">
        <v>49</v>
      </c>
      <c r="G34" s="47" t="s">
        <v>56</v>
      </c>
      <c r="H34" s="70">
        <v>32</v>
      </c>
      <c r="I34" s="49" t="s">
        <v>58</v>
      </c>
      <c r="J34" s="43"/>
      <c r="K34" s="15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V34" s="16"/>
      <c r="W34" s="18">
        <f t="shared" si="3"/>
        <v>0</v>
      </c>
      <c r="X34" s="15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I34" s="16"/>
      <c r="AJ34" s="18">
        <f t="shared" si="4"/>
        <v>0</v>
      </c>
      <c r="AK34" s="15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V34" s="16"/>
      <c r="AW34" s="18">
        <f t="shared" si="5"/>
        <v>0</v>
      </c>
      <c r="AX34" s="15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I34" s="16"/>
      <c r="BJ34" s="18">
        <f t="shared" si="6"/>
        <v>0</v>
      </c>
      <c r="BK34" s="15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V34" s="16"/>
      <c r="BW34" s="18">
        <f t="shared" si="7"/>
        <v>0</v>
      </c>
      <c r="BX34" s="15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I34" s="16"/>
      <c r="CJ34" s="18">
        <f t="shared" si="8"/>
        <v>0</v>
      </c>
      <c r="CK34" s="15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V34" s="16"/>
      <c r="CW34" s="18">
        <f t="shared" si="9"/>
        <v>0</v>
      </c>
    </row>
    <row r="35" spans="1:101" ht="13.05" customHeight="1" x14ac:dyDescent="0.2">
      <c r="A35" s="46" t="s">
        <v>6</v>
      </c>
      <c r="B35" s="46" t="s">
        <v>48</v>
      </c>
      <c r="C35" s="91">
        <v>400</v>
      </c>
      <c r="D35" s="46" t="s">
        <v>634</v>
      </c>
      <c r="E35" s="46" t="s">
        <v>25</v>
      </c>
      <c r="F35" s="46" t="s">
        <v>49</v>
      </c>
      <c r="G35" s="47" t="s">
        <v>59</v>
      </c>
      <c r="H35" s="70">
        <v>31</v>
      </c>
      <c r="I35" s="49" t="s">
        <v>60</v>
      </c>
      <c r="J35" s="43"/>
      <c r="K35" s="15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V35" s="16"/>
      <c r="W35" s="18">
        <f t="shared" si="3"/>
        <v>0</v>
      </c>
      <c r="X35" s="15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I35" s="16"/>
      <c r="AJ35" s="18">
        <f t="shared" si="4"/>
        <v>0</v>
      </c>
      <c r="AK35" s="15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V35" s="16"/>
      <c r="AW35" s="18">
        <f t="shared" si="5"/>
        <v>0</v>
      </c>
      <c r="AX35" s="15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I35" s="16"/>
      <c r="BJ35" s="18">
        <f t="shared" si="6"/>
        <v>0</v>
      </c>
      <c r="BK35" s="15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V35" s="16"/>
      <c r="BW35" s="18">
        <f t="shared" si="7"/>
        <v>0</v>
      </c>
      <c r="BX35" s="15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I35" s="16"/>
      <c r="CJ35" s="18">
        <f t="shared" si="8"/>
        <v>0</v>
      </c>
      <c r="CK35" s="15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V35" s="16"/>
      <c r="CW35" s="18">
        <f t="shared" si="9"/>
        <v>0</v>
      </c>
    </row>
    <row r="36" spans="1:101" ht="13.05" customHeight="1" x14ac:dyDescent="0.2">
      <c r="A36" s="46" t="s">
        <v>6</v>
      </c>
      <c r="B36" s="46" t="s">
        <v>48</v>
      </c>
      <c r="C36" s="91">
        <v>400</v>
      </c>
      <c r="D36" s="46" t="s">
        <v>634</v>
      </c>
      <c r="E36" s="46" t="s">
        <v>25</v>
      </c>
      <c r="F36" s="46" t="s">
        <v>49</v>
      </c>
      <c r="G36" s="47" t="s">
        <v>33</v>
      </c>
      <c r="H36" s="70">
        <v>35</v>
      </c>
      <c r="I36" s="49" t="s">
        <v>61</v>
      </c>
      <c r="J36" s="43"/>
      <c r="K36" s="15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V36" s="16"/>
      <c r="W36" s="18">
        <f t="shared" si="3"/>
        <v>0</v>
      </c>
      <c r="X36" s="15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I36" s="16"/>
      <c r="AJ36" s="18">
        <f t="shared" si="4"/>
        <v>0</v>
      </c>
      <c r="AK36" s="15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V36" s="16"/>
      <c r="AW36" s="18">
        <f t="shared" si="5"/>
        <v>0</v>
      </c>
      <c r="AX36" s="15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I36" s="16"/>
      <c r="BJ36" s="18">
        <f t="shared" si="6"/>
        <v>0</v>
      </c>
      <c r="BK36" s="15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V36" s="16"/>
      <c r="BW36" s="18">
        <f t="shared" si="7"/>
        <v>0</v>
      </c>
      <c r="BX36" s="15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I36" s="16"/>
      <c r="CJ36" s="18">
        <f t="shared" si="8"/>
        <v>0</v>
      </c>
      <c r="CK36" s="15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V36" s="16"/>
      <c r="CW36" s="18">
        <f t="shared" si="9"/>
        <v>0</v>
      </c>
    </row>
    <row r="37" spans="1:101" ht="13.05" customHeight="1" x14ac:dyDescent="0.2">
      <c r="A37" s="46" t="s">
        <v>6</v>
      </c>
      <c r="B37" s="46" t="s">
        <v>48</v>
      </c>
      <c r="C37" s="91">
        <v>400</v>
      </c>
      <c r="D37" s="46" t="s">
        <v>634</v>
      </c>
      <c r="E37" s="46" t="s">
        <v>25</v>
      </c>
      <c r="F37" s="46" t="s">
        <v>49</v>
      </c>
      <c r="G37" s="47" t="s">
        <v>33</v>
      </c>
      <c r="H37" s="70">
        <v>34</v>
      </c>
      <c r="I37" s="49" t="s">
        <v>62</v>
      </c>
      <c r="J37" s="43"/>
      <c r="K37" s="15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V37" s="16"/>
      <c r="W37" s="18">
        <f t="shared" si="3"/>
        <v>0</v>
      </c>
      <c r="X37" s="15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I37" s="16"/>
      <c r="AJ37" s="18">
        <f t="shared" si="4"/>
        <v>0</v>
      </c>
      <c r="AK37" s="15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V37" s="16"/>
      <c r="AW37" s="18">
        <f t="shared" si="5"/>
        <v>0</v>
      </c>
      <c r="AX37" s="15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I37" s="16"/>
      <c r="BJ37" s="18">
        <f t="shared" si="6"/>
        <v>0</v>
      </c>
      <c r="BK37" s="15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V37" s="16"/>
      <c r="BW37" s="18">
        <f t="shared" si="7"/>
        <v>0</v>
      </c>
      <c r="BX37" s="15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I37" s="16"/>
      <c r="CJ37" s="18">
        <f t="shared" si="8"/>
        <v>0</v>
      </c>
      <c r="CK37" s="15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V37" s="16"/>
      <c r="CW37" s="18">
        <f t="shared" si="9"/>
        <v>0</v>
      </c>
    </row>
    <row r="38" spans="1:101" ht="13.05" customHeight="1" x14ac:dyDescent="0.2">
      <c r="A38" s="46" t="s">
        <v>6</v>
      </c>
      <c r="B38" s="46" t="s">
        <v>48</v>
      </c>
      <c r="C38" s="91">
        <v>400</v>
      </c>
      <c r="D38" s="46" t="s">
        <v>634</v>
      </c>
      <c r="E38" s="46" t="s">
        <v>25</v>
      </c>
      <c r="F38" s="46" t="s">
        <v>49</v>
      </c>
      <c r="G38" s="47" t="s">
        <v>33</v>
      </c>
      <c r="H38" s="70">
        <v>6846</v>
      </c>
      <c r="I38" s="49" t="s">
        <v>63</v>
      </c>
      <c r="J38" s="43"/>
      <c r="K38" s="15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V38" s="16"/>
      <c r="W38" s="18">
        <f t="shared" si="3"/>
        <v>0</v>
      </c>
      <c r="X38" s="15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I38" s="16"/>
      <c r="AJ38" s="18">
        <f t="shared" si="4"/>
        <v>0</v>
      </c>
      <c r="AK38" s="15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V38" s="16"/>
      <c r="AW38" s="18">
        <f t="shared" si="5"/>
        <v>0</v>
      </c>
      <c r="AX38" s="15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I38" s="16"/>
      <c r="BJ38" s="18">
        <f t="shared" si="6"/>
        <v>0</v>
      </c>
      <c r="BK38" s="15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V38" s="16"/>
      <c r="BW38" s="18">
        <f t="shared" si="7"/>
        <v>0</v>
      </c>
      <c r="BX38" s="15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I38" s="16"/>
      <c r="CJ38" s="18">
        <f t="shared" si="8"/>
        <v>0</v>
      </c>
      <c r="CK38" s="15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V38" s="16"/>
      <c r="CW38" s="18">
        <f t="shared" si="9"/>
        <v>0</v>
      </c>
    </row>
    <row r="39" spans="1:101" ht="13.05" customHeight="1" x14ac:dyDescent="0.2">
      <c r="A39" s="46" t="s">
        <v>6</v>
      </c>
      <c r="B39" s="46" t="s">
        <v>48</v>
      </c>
      <c r="C39" s="91">
        <v>400</v>
      </c>
      <c r="D39" s="46" t="s">
        <v>634</v>
      </c>
      <c r="E39" s="46" t="s">
        <v>25</v>
      </c>
      <c r="F39" s="46" t="s">
        <v>49</v>
      </c>
      <c r="G39" s="47" t="s">
        <v>59</v>
      </c>
      <c r="H39" s="70">
        <v>6794</v>
      </c>
      <c r="I39" s="49" t="s">
        <v>64</v>
      </c>
      <c r="J39" s="43"/>
      <c r="K39" s="15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V39" s="16"/>
      <c r="W39" s="18">
        <f t="shared" si="3"/>
        <v>0</v>
      </c>
      <c r="X39" s="15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I39" s="16"/>
      <c r="AJ39" s="18">
        <f t="shared" si="4"/>
        <v>0</v>
      </c>
      <c r="AK39" s="15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V39" s="16"/>
      <c r="AW39" s="18">
        <f t="shared" si="5"/>
        <v>0</v>
      </c>
      <c r="AX39" s="15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I39" s="16"/>
      <c r="BJ39" s="18">
        <f t="shared" si="6"/>
        <v>0</v>
      </c>
      <c r="BK39" s="15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V39" s="16"/>
      <c r="BW39" s="18">
        <f t="shared" si="7"/>
        <v>0</v>
      </c>
      <c r="BX39" s="15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I39" s="16"/>
      <c r="CJ39" s="18">
        <f t="shared" si="8"/>
        <v>0</v>
      </c>
      <c r="CK39" s="15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V39" s="16"/>
      <c r="CW39" s="18">
        <f t="shared" si="9"/>
        <v>0</v>
      </c>
    </row>
    <row r="40" spans="1:101" ht="13.05" customHeight="1" x14ac:dyDescent="0.2">
      <c r="A40" s="46" t="s">
        <v>6</v>
      </c>
      <c r="B40" s="46" t="s">
        <v>48</v>
      </c>
      <c r="C40" s="91">
        <v>400</v>
      </c>
      <c r="D40" s="46" t="s">
        <v>634</v>
      </c>
      <c r="E40" s="46" t="s">
        <v>25</v>
      </c>
      <c r="F40" s="46" t="s">
        <v>49</v>
      </c>
      <c r="G40" s="47" t="s">
        <v>33</v>
      </c>
      <c r="H40" s="72">
        <v>17213</v>
      </c>
      <c r="I40" s="49" t="s">
        <v>65</v>
      </c>
      <c r="J40" s="43"/>
      <c r="K40" s="15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V40" s="16"/>
      <c r="W40" s="18">
        <f t="shared" si="3"/>
        <v>0</v>
      </c>
      <c r="X40" s="15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I40" s="16"/>
      <c r="AJ40" s="18">
        <f t="shared" si="4"/>
        <v>0</v>
      </c>
      <c r="AK40" s="15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V40" s="16"/>
      <c r="AW40" s="18">
        <f t="shared" si="5"/>
        <v>0</v>
      </c>
      <c r="AX40" s="15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I40" s="16"/>
      <c r="BJ40" s="18">
        <f t="shared" si="6"/>
        <v>0</v>
      </c>
      <c r="BK40" s="15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V40" s="16"/>
      <c r="BW40" s="18">
        <f t="shared" si="7"/>
        <v>0</v>
      </c>
      <c r="BX40" s="15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I40" s="16"/>
      <c r="CJ40" s="18">
        <f t="shared" si="8"/>
        <v>0</v>
      </c>
      <c r="CK40" s="15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V40" s="16"/>
      <c r="CW40" s="18">
        <f t="shared" si="9"/>
        <v>0</v>
      </c>
    </row>
    <row r="41" spans="1:101" ht="13.05" customHeight="1" x14ac:dyDescent="0.2">
      <c r="A41" s="46" t="s">
        <v>6</v>
      </c>
      <c r="B41" s="46" t="s">
        <v>48</v>
      </c>
      <c r="C41" s="91">
        <v>400</v>
      </c>
      <c r="D41" s="46" t="s">
        <v>634</v>
      </c>
      <c r="E41" s="46" t="s">
        <v>25</v>
      </c>
      <c r="F41" s="46" t="s">
        <v>49</v>
      </c>
      <c r="G41" s="47" t="s">
        <v>31</v>
      </c>
      <c r="H41" s="70">
        <v>29</v>
      </c>
      <c r="I41" s="49" t="s">
        <v>66</v>
      </c>
      <c r="J41" s="43"/>
      <c r="K41" s="15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V41" s="16"/>
      <c r="W41" s="18">
        <f t="shared" si="3"/>
        <v>0</v>
      </c>
      <c r="X41" s="15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I41" s="16"/>
      <c r="AJ41" s="18">
        <f t="shared" si="4"/>
        <v>0</v>
      </c>
      <c r="AK41" s="15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V41" s="16"/>
      <c r="AW41" s="18">
        <f t="shared" si="5"/>
        <v>0</v>
      </c>
      <c r="AX41" s="15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I41" s="16"/>
      <c r="BJ41" s="18">
        <f t="shared" si="6"/>
        <v>0</v>
      </c>
      <c r="BK41" s="15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V41" s="16"/>
      <c r="BW41" s="18">
        <f t="shared" si="7"/>
        <v>0</v>
      </c>
      <c r="BX41" s="15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I41" s="16"/>
      <c r="CJ41" s="18">
        <f t="shared" si="8"/>
        <v>0</v>
      </c>
      <c r="CK41" s="15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V41" s="16"/>
      <c r="CW41" s="18">
        <f t="shared" si="9"/>
        <v>0</v>
      </c>
    </row>
    <row r="42" spans="1:101" ht="13.05" customHeight="1" x14ac:dyDescent="0.2">
      <c r="A42" s="46" t="s">
        <v>6</v>
      </c>
      <c r="B42" s="46" t="s">
        <v>48</v>
      </c>
      <c r="C42" s="91">
        <v>400</v>
      </c>
      <c r="D42" s="46" t="s">
        <v>634</v>
      </c>
      <c r="E42" s="46" t="s">
        <v>25</v>
      </c>
      <c r="F42" s="46" t="s">
        <v>49</v>
      </c>
      <c r="G42" s="47" t="s">
        <v>33</v>
      </c>
      <c r="H42" s="70">
        <v>36</v>
      </c>
      <c r="I42" s="49" t="s">
        <v>67</v>
      </c>
      <c r="J42" s="43"/>
      <c r="K42" s="15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V42" s="16"/>
      <c r="W42" s="18">
        <f t="shared" si="3"/>
        <v>0</v>
      </c>
      <c r="X42" s="15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I42" s="16"/>
      <c r="AJ42" s="18">
        <f t="shared" si="4"/>
        <v>0</v>
      </c>
      <c r="AK42" s="15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V42" s="16"/>
      <c r="AW42" s="18">
        <f t="shared" si="5"/>
        <v>0</v>
      </c>
      <c r="AX42" s="15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I42" s="16"/>
      <c r="BJ42" s="18">
        <f t="shared" si="6"/>
        <v>0</v>
      </c>
      <c r="BK42" s="15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V42" s="16"/>
      <c r="BW42" s="18">
        <f t="shared" si="7"/>
        <v>0</v>
      </c>
      <c r="BX42" s="15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I42" s="16"/>
      <c r="CJ42" s="18">
        <f t="shared" si="8"/>
        <v>0</v>
      </c>
      <c r="CK42" s="15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V42" s="16"/>
      <c r="CW42" s="18">
        <f t="shared" si="9"/>
        <v>0</v>
      </c>
    </row>
    <row r="43" spans="1:101" ht="13.05" customHeight="1" x14ac:dyDescent="0.2">
      <c r="A43" s="46" t="s">
        <v>6</v>
      </c>
      <c r="B43" s="46" t="s">
        <v>48</v>
      </c>
      <c r="C43" s="91">
        <v>400</v>
      </c>
      <c r="D43" s="46" t="s">
        <v>634</v>
      </c>
      <c r="E43" s="46" t="s">
        <v>25</v>
      </c>
      <c r="F43" s="46" t="s">
        <v>49</v>
      </c>
      <c r="G43" s="47" t="s">
        <v>59</v>
      </c>
      <c r="H43" s="70">
        <v>33</v>
      </c>
      <c r="I43" s="49" t="s">
        <v>68</v>
      </c>
      <c r="J43" s="43"/>
      <c r="K43" s="15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V43" s="16"/>
      <c r="W43" s="18">
        <f t="shared" si="3"/>
        <v>0</v>
      </c>
      <c r="X43" s="15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I43" s="16"/>
      <c r="AJ43" s="18">
        <f t="shared" si="4"/>
        <v>0</v>
      </c>
      <c r="AK43" s="15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V43" s="16"/>
      <c r="AW43" s="18">
        <f t="shared" si="5"/>
        <v>0</v>
      </c>
      <c r="AX43" s="15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I43" s="16"/>
      <c r="BJ43" s="18">
        <f t="shared" si="6"/>
        <v>0</v>
      </c>
      <c r="BK43" s="15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V43" s="16"/>
      <c r="BW43" s="18">
        <f t="shared" si="7"/>
        <v>0</v>
      </c>
      <c r="BX43" s="15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I43" s="16"/>
      <c r="CJ43" s="18">
        <f t="shared" si="8"/>
        <v>0</v>
      </c>
      <c r="CK43" s="15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V43" s="16"/>
      <c r="CW43" s="18">
        <f t="shared" si="9"/>
        <v>0</v>
      </c>
    </row>
    <row r="44" spans="1:101" ht="13.05" customHeight="1" x14ac:dyDescent="0.2">
      <c r="A44" s="46" t="s">
        <v>6</v>
      </c>
      <c r="B44" s="46" t="s">
        <v>48</v>
      </c>
      <c r="C44" s="91">
        <v>400</v>
      </c>
      <c r="D44" s="46" t="s">
        <v>634</v>
      </c>
      <c r="E44" s="46" t="s">
        <v>25</v>
      </c>
      <c r="F44" s="46" t="s">
        <v>49</v>
      </c>
      <c r="G44" s="47" t="s">
        <v>59</v>
      </c>
      <c r="H44" s="70">
        <v>6694</v>
      </c>
      <c r="I44" s="49" t="s">
        <v>69</v>
      </c>
      <c r="J44" s="43"/>
      <c r="K44" s="15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V44" s="16"/>
      <c r="W44" s="18">
        <f t="shared" si="3"/>
        <v>0</v>
      </c>
      <c r="X44" s="15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I44" s="16"/>
      <c r="AJ44" s="18">
        <f t="shared" si="4"/>
        <v>0</v>
      </c>
      <c r="AK44" s="15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V44" s="16"/>
      <c r="AW44" s="18">
        <f t="shared" si="5"/>
        <v>0</v>
      </c>
      <c r="AX44" s="15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I44" s="16"/>
      <c r="BJ44" s="18">
        <f t="shared" si="6"/>
        <v>0</v>
      </c>
      <c r="BK44" s="15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V44" s="16"/>
      <c r="BW44" s="18">
        <f t="shared" si="7"/>
        <v>0</v>
      </c>
      <c r="BX44" s="15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I44" s="16"/>
      <c r="CJ44" s="18">
        <f t="shared" si="8"/>
        <v>0</v>
      </c>
      <c r="CK44" s="15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V44" s="16"/>
      <c r="CW44" s="18">
        <f t="shared" si="9"/>
        <v>0</v>
      </c>
    </row>
    <row r="45" spans="1:101" ht="13.05" customHeight="1" x14ac:dyDescent="0.2">
      <c r="A45" s="46" t="s">
        <v>6</v>
      </c>
      <c r="B45" s="46" t="s">
        <v>48</v>
      </c>
      <c r="C45" s="91">
        <v>400</v>
      </c>
      <c r="D45" s="46" t="s">
        <v>634</v>
      </c>
      <c r="E45" s="46" t="s">
        <v>25</v>
      </c>
      <c r="F45" s="46" t="s">
        <v>49</v>
      </c>
      <c r="G45" s="47" t="s">
        <v>31</v>
      </c>
      <c r="H45" s="70">
        <v>27</v>
      </c>
      <c r="I45" s="49" t="s">
        <v>70</v>
      </c>
      <c r="J45" s="43"/>
      <c r="K45" s="15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V45" s="16"/>
      <c r="W45" s="18">
        <f t="shared" si="3"/>
        <v>0</v>
      </c>
      <c r="X45" s="15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I45" s="16"/>
      <c r="AJ45" s="18">
        <f t="shared" si="4"/>
        <v>0</v>
      </c>
      <c r="AK45" s="15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V45" s="16"/>
      <c r="AW45" s="18">
        <f t="shared" si="5"/>
        <v>0</v>
      </c>
      <c r="AX45" s="15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I45" s="16"/>
      <c r="BJ45" s="18">
        <f t="shared" si="6"/>
        <v>0</v>
      </c>
      <c r="BK45" s="15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V45" s="16"/>
      <c r="BW45" s="18">
        <f t="shared" si="7"/>
        <v>0</v>
      </c>
      <c r="BX45" s="15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I45" s="16"/>
      <c r="CJ45" s="18">
        <f t="shared" si="8"/>
        <v>0</v>
      </c>
      <c r="CK45" s="15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V45" s="16"/>
      <c r="CW45" s="18">
        <f t="shared" si="9"/>
        <v>0</v>
      </c>
    </row>
    <row r="46" spans="1:101" ht="13.05" customHeight="1" x14ac:dyDescent="0.2">
      <c r="A46" s="46" t="s">
        <v>6</v>
      </c>
      <c r="B46" s="46" t="s">
        <v>48</v>
      </c>
      <c r="C46" s="91">
        <v>400</v>
      </c>
      <c r="D46" s="46" t="s">
        <v>634</v>
      </c>
      <c r="E46" s="46" t="s">
        <v>25</v>
      </c>
      <c r="F46" s="46" t="s">
        <v>49</v>
      </c>
      <c r="G46" s="47" t="s">
        <v>29</v>
      </c>
      <c r="H46" s="70">
        <v>30484</v>
      </c>
      <c r="I46" s="49" t="s">
        <v>71</v>
      </c>
      <c r="J46" s="43"/>
      <c r="K46" s="15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V46" s="16"/>
      <c r="W46" s="18">
        <f t="shared" si="3"/>
        <v>0</v>
      </c>
      <c r="X46" s="15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I46" s="16"/>
      <c r="AJ46" s="18">
        <f t="shared" si="4"/>
        <v>0</v>
      </c>
      <c r="AK46" s="15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V46" s="16"/>
      <c r="AW46" s="18">
        <f t="shared" si="5"/>
        <v>0</v>
      </c>
      <c r="AX46" s="15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I46" s="16"/>
      <c r="BJ46" s="18">
        <f t="shared" si="6"/>
        <v>0</v>
      </c>
      <c r="BK46" s="15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V46" s="16"/>
      <c r="BW46" s="18">
        <f t="shared" si="7"/>
        <v>0</v>
      </c>
      <c r="BX46" s="15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I46" s="16"/>
      <c r="CJ46" s="18">
        <f t="shared" si="8"/>
        <v>0</v>
      </c>
      <c r="CK46" s="15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V46" s="16"/>
      <c r="CW46" s="18">
        <f t="shared" si="9"/>
        <v>0</v>
      </c>
    </row>
    <row r="47" spans="1:101" ht="13.05" customHeight="1" x14ac:dyDescent="0.2">
      <c r="A47" s="46" t="s">
        <v>6</v>
      </c>
      <c r="B47" s="46" t="s">
        <v>72</v>
      </c>
      <c r="C47" s="91">
        <v>400</v>
      </c>
      <c r="D47" s="46" t="s">
        <v>634</v>
      </c>
      <c r="E47" s="46" t="s">
        <v>25</v>
      </c>
      <c r="F47" s="46" t="s">
        <v>72</v>
      </c>
      <c r="G47" s="47" t="s">
        <v>31</v>
      </c>
      <c r="H47" s="70">
        <v>26050</v>
      </c>
      <c r="I47" s="50" t="s">
        <v>73</v>
      </c>
      <c r="J47" s="44"/>
      <c r="K47" s="15">
        <v>0</v>
      </c>
      <c r="L47" s="2">
        <v>0</v>
      </c>
      <c r="M47" s="2">
        <v>0</v>
      </c>
      <c r="N47" s="2">
        <v>0</v>
      </c>
      <c r="O47" s="2">
        <v>0</v>
      </c>
      <c r="P47" s="2">
        <v>1</v>
      </c>
      <c r="Q47" s="2">
        <v>0</v>
      </c>
      <c r="R47" s="2">
        <v>0</v>
      </c>
      <c r="V47" s="16"/>
      <c r="W47" s="18">
        <f t="shared" si="3"/>
        <v>1</v>
      </c>
      <c r="X47" s="15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I47" s="16"/>
      <c r="AJ47" s="18">
        <f t="shared" si="4"/>
        <v>0</v>
      </c>
      <c r="AK47" s="15">
        <v>0</v>
      </c>
      <c r="AL47" s="2">
        <v>0</v>
      </c>
      <c r="AM47" s="2">
        <v>0</v>
      </c>
      <c r="AN47" s="2">
        <v>0</v>
      </c>
      <c r="AO47" s="2">
        <v>0</v>
      </c>
      <c r="AP47" s="2">
        <v>1</v>
      </c>
      <c r="AQ47" s="2">
        <v>0</v>
      </c>
      <c r="AR47" s="2">
        <v>0</v>
      </c>
      <c r="AV47" s="16"/>
      <c r="AW47" s="18">
        <f t="shared" si="5"/>
        <v>1</v>
      </c>
      <c r="AX47" s="15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I47" s="16"/>
      <c r="BJ47" s="18">
        <f t="shared" si="6"/>
        <v>0</v>
      </c>
      <c r="BK47" s="15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V47" s="16"/>
      <c r="BW47" s="18">
        <f t="shared" si="7"/>
        <v>0</v>
      </c>
      <c r="BX47" s="15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I47" s="16"/>
      <c r="CJ47" s="18">
        <f t="shared" si="8"/>
        <v>0</v>
      </c>
      <c r="CK47" s="15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V47" s="16"/>
      <c r="CW47" s="18">
        <f t="shared" si="9"/>
        <v>0</v>
      </c>
    </row>
    <row r="48" spans="1:101" ht="13.05" customHeight="1" x14ac:dyDescent="0.2">
      <c r="A48" s="46" t="s">
        <v>6</v>
      </c>
      <c r="B48" s="46" t="s">
        <v>72</v>
      </c>
      <c r="C48" s="91">
        <v>400</v>
      </c>
      <c r="D48" s="46" t="s">
        <v>634</v>
      </c>
      <c r="E48" s="46" t="s">
        <v>25</v>
      </c>
      <c r="F48" s="46" t="s">
        <v>72</v>
      </c>
      <c r="G48" s="47" t="s">
        <v>31</v>
      </c>
      <c r="H48" s="70">
        <v>51</v>
      </c>
      <c r="I48" s="49" t="s">
        <v>74</v>
      </c>
      <c r="J48" s="43"/>
      <c r="K48" s="15">
        <v>0</v>
      </c>
      <c r="L48" s="2">
        <v>20</v>
      </c>
      <c r="M48" s="2">
        <v>1</v>
      </c>
      <c r="N48" s="2">
        <v>4</v>
      </c>
      <c r="O48" s="2">
        <v>4</v>
      </c>
      <c r="P48" s="2">
        <v>5</v>
      </c>
      <c r="Q48" s="2">
        <v>3</v>
      </c>
      <c r="R48" s="2">
        <v>0</v>
      </c>
      <c r="V48" s="16"/>
      <c r="W48" s="18">
        <f t="shared" si="3"/>
        <v>37</v>
      </c>
      <c r="X48" s="15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I48" s="16"/>
      <c r="AJ48" s="18">
        <f t="shared" si="4"/>
        <v>0</v>
      </c>
      <c r="AK48" s="15">
        <v>0</v>
      </c>
      <c r="AL48" s="2">
        <v>16</v>
      </c>
      <c r="AM48" s="2">
        <v>1</v>
      </c>
      <c r="AN48" s="2">
        <v>3</v>
      </c>
      <c r="AO48" s="2">
        <v>4</v>
      </c>
      <c r="AP48" s="2">
        <v>4</v>
      </c>
      <c r="AQ48" s="2">
        <v>2</v>
      </c>
      <c r="AR48" s="2">
        <v>0</v>
      </c>
      <c r="AV48" s="16"/>
      <c r="AW48" s="18">
        <f t="shared" si="5"/>
        <v>30</v>
      </c>
      <c r="AX48" s="15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I48" s="16"/>
      <c r="BJ48" s="18">
        <f t="shared" si="6"/>
        <v>0</v>
      </c>
      <c r="BK48" s="15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V48" s="16"/>
      <c r="BW48" s="18">
        <f t="shared" si="7"/>
        <v>0</v>
      </c>
      <c r="BX48" s="15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I48" s="16"/>
      <c r="CJ48" s="18">
        <f t="shared" si="8"/>
        <v>0</v>
      </c>
      <c r="CK48" s="15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V48" s="16"/>
      <c r="CW48" s="18">
        <f t="shared" si="9"/>
        <v>0</v>
      </c>
    </row>
    <row r="49" spans="1:101" ht="13.05" customHeight="1" x14ac:dyDescent="0.2">
      <c r="A49" s="46" t="s">
        <v>6</v>
      </c>
      <c r="B49" s="46" t="s">
        <v>72</v>
      </c>
      <c r="C49" s="91">
        <v>400</v>
      </c>
      <c r="D49" s="46" t="s">
        <v>634</v>
      </c>
      <c r="E49" s="46" t="s">
        <v>25</v>
      </c>
      <c r="F49" s="46" t="s">
        <v>72</v>
      </c>
      <c r="G49" s="47" t="s">
        <v>33</v>
      </c>
      <c r="H49" s="70">
        <v>52</v>
      </c>
      <c r="I49" s="49" t="s">
        <v>75</v>
      </c>
      <c r="J49" s="43"/>
      <c r="K49" s="15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V49" s="16"/>
      <c r="W49" s="18">
        <f t="shared" si="3"/>
        <v>0</v>
      </c>
      <c r="X49" s="15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I49" s="16"/>
      <c r="AJ49" s="18">
        <f t="shared" si="4"/>
        <v>0</v>
      </c>
      <c r="AK49" s="15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V49" s="16"/>
      <c r="AW49" s="18">
        <f t="shared" si="5"/>
        <v>0</v>
      </c>
      <c r="AX49" s="15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I49" s="16"/>
      <c r="BJ49" s="18">
        <f t="shared" si="6"/>
        <v>0</v>
      </c>
      <c r="BK49" s="15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V49" s="16"/>
      <c r="BW49" s="18">
        <f t="shared" si="7"/>
        <v>0</v>
      </c>
      <c r="BX49" s="15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I49" s="16"/>
      <c r="CJ49" s="18">
        <f t="shared" si="8"/>
        <v>0</v>
      </c>
      <c r="CK49" s="15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V49" s="16"/>
      <c r="CW49" s="18">
        <f t="shared" si="9"/>
        <v>0</v>
      </c>
    </row>
    <row r="50" spans="1:101" ht="13.05" customHeight="1" x14ac:dyDescent="0.2">
      <c r="A50" s="46" t="s">
        <v>6</v>
      </c>
      <c r="B50" s="46" t="s">
        <v>72</v>
      </c>
      <c r="C50" s="91">
        <v>400</v>
      </c>
      <c r="D50" s="46" t="s">
        <v>634</v>
      </c>
      <c r="E50" s="46" t="s">
        <v>25</v>
      </c>
      <c r="F50" s="46" t="s">
        <v>72</v>
      </c>
      <c r="G50" s="47" t="s">
        <v>33</v>
      </c>
      <c r="H50" s="70">
        <v>49</v>
      </c>
      <c r="I50" s="49" t="s">
        <v>76</v>
      </c>
      <c r="J50" s="43"/>
      <c r="K50" s="15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V50" s="16"/>
      <c r="W50" s="18">
        <f t="shared" si="3"/>
        <v>0</v>
      </c>
      <c r="X50" s="15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I50" s="16"/>
      <c r="AJ50" s="18">
        <f t="shared" si="4"/>
        <v>0</v>
      </c>
      <c r="AK50" s="15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V50" s="16"/>
      <c r="AW50" s="18">
        <f t="shared" si="5"/>
        <v>0</v>
      </c>
      <c r="AX50" s="15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I50" s="16"/>
      <c r="BJ50" s="18">
        <f t="shared" si="6"/>
        <v>0</v>
      </c>
      <c r="BK50" s="15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V50" s="16"/>
      <c r="BW50" s="18">
        <f t="shared" si="7"/>
        <v>0</v>
      </c>
      <c r="BX50" s="15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I50" s="16"/>
      <c r="CJ50" s="18">
        <f t="shared" si="8"/>
        <v>0</v>
      </c>
      <c r="CK50" s="15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V50" s="16"/>
      <c r="CW50" s="18">
        <f t="shared" si="9"/>
        <v>0</v>
      </c>
    </row>
    <row r="51" spans="1:101" ht="13.05" customHeight="1" x14ac:dyDescent="0.2">
      <c r="A51" s="46" t="s">
        <v>6</v>
      </c>
      <c r="B51" s="46" t="s">
        <v>72</v>
      </c>
      <c r="C51" s="91">
        <v>400</v>
      </c>
      <c r="D51" s="46" t="s">
        <v>634</v>
      </c>
      <c r="E51" s="46" t="s">
        <v>25</v>
      </c>
      <c r="F51" s="46" t="s">
        <v>72</v>
      </c>
      <c r="G51" s="47" t="s">
        <v>33</v>
      </c>
      <c r="H51" s="70">
        <v>48</v>
      </c>
      <c r="I51" s="49" t="s">
        <v>77</v>
      </c>
      <c r="J51" s="43"/>
      <c r="K51" s="15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V51" s="16"/>
      <c r="W51" s="18">
        <f t="shared" si="3"/>
        <v>0</v>
      </c>
      <c r="X51" s="15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I51" s="16"/>
      <c r="AJ51" s="18">
        <f t="shared" si="4"/>
        <v>0</v>
      </c>
      <c r="AK51" s="15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V51" s="16"/>
      <c r="AW51" s="18">
        <f t="shared" si="5"/>
        <v>0</v>
      </c>
      <c r="AX51" s="15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I51" s="16"/>
      <c r="BJ51" s="18">
        <f t="shared" si="6"/>
        <v>0</v>
      </c>
      <c r="BK51" s="15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V51" s="16"/>
      <c r="BW51" s="18">
        <f t="shared" si="7"/>
        <v>0</v>
      </c>
      <c r="BX51" s="15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I51" s="16"/>
      <c r="CJ51" s="18">
        <f t="shared" si="8"/>
        <v>0</v>
      </c>
      <c r="CK51" s="15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V51" s="16"/>
      <c r="CW51" s="18">
        <f t="shared" si="9"/>
        <v>0</v>
      </c>
    </row>
    <row r="52" spans="1:101" ht="13.05" customHeight="1" x14ac:dyDescent="0.2">
      <c r="A52" s="46" t="s">
        <v>6</v>
      </c>
      <c r="B52" s="46" t="s">
        <v>72</v>
      </c>
      <c r="C52" s="91">
        <v>400</v>
      </c>
      <c r="D52" s="46" t="s">
        <v>634</v>
      </c>
      <c r="E52" s="46" t="s">
        <v>25</v>
      </c>
      <c r="F52" s="46" t="s">
        <v>72</v>
      </c>
      <c r="G52" s="47" t="s">
        <v>31</v>
      </c>
      <c r="H52" s="70">
        <v>275</v>
      </c>
      <c r="I52" s="49" t="s">
        <v>78</v>
      </c>
      <c r="J52" s="43"/>
      <c r="K52" s="15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V52" s="16"/>
      <c r="W52" s="18">
        <f t="shared" si="3"/>
        <v>0</v>
      </c>
      <c r="X52" s="15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I52" s="16"/>
      <c r="AJ52" s="18">
        <f t="shared" si="4"/>
        <v>0</v>
      </c>
      <c r="AK52" s="15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V52" s="16"/>
      <c r="AW52" s="18">
        <f t="shared" si="5"/>
        <v>0</v>
      </c>
      <c r="AX52" s="15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I52" s="16"/>
      <c r="BJ52" s="18">
        <f t="shared" si="6"/>
        <v>0</v>
      </c>
      <c r="BK52" s="15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V52" s="16"/>
      <c r="BW52" s="18">
        <f t="shared" si="7"/>
        <v>0</v>
      </c>
      <c r="BX52" s="15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I52" s="16"/>
      <c r="CJ52" s="18">
        <f t="shared" si="8"/>
        <v>0</v>
      </c>
      <c r="CK52" s="15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V52" s="16"/>
      <c r="CW52" s="18">
        <f t="shared" si="9"/>
        <v>0</v>
      </c>
    </row>
    <row r="53" spans="1:101" ht="13.05" customHeight="1" x14ac:dyDescent="0.2">
      <c r="A53" s="46" t="s">
        <v>6</v>
      </c>
      <c r="B53" s="46" t="s">
        <v>12</v>
      </c>
      <c r="C53" s="91">
        <v>400</v>
      </c>
      <c r="D53" s="46" t="s">
        <v>634</v>
      </c>
      <c r="E53" s="46" t="s">
        <v>25</v>
      </c>
      <c r="F53" s="46" t="s">
        <v>72</v>
      </c>
      <c r="G53" s="47" t="s">
        <v>33</v>
      </c>
      <c r="H53" s="70">
        <v>50</v>
      </c>
      <c r="I53" s="49" t="s">
        <v>79</v>
      </c>
      <c r="J53" s="43"/>
      <c r="K53" s="15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V53" s="16"/>
      <c r="W53" s="18">
        <f t="shared" si="3"/>
        <v>0</v>
      </c>
      <c r="X53" s="15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I53" s="16"/>
      <c r="AJ53" s="18">
        <f t="shared" si="4"/>
        <v>0</v>
      </c>
      <c r="AK53" s="15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V53" s="16"/>
      <c r="AW53" s="18">
        <f t="shared" si="5"/>
        <v>0</v>
      </c>
      <c r="AX53" s="15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I53" s="16"/>
      <c r="BJ53" s="18">
        <f t="shared" si="6"/>
        <v>0</v>
      </c>
      <c r="BK53" s="15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V53" s="16"/>
      <c r="BW53" s="18">
        <f t="shared" si="7"/>
        <v>0</v>
      </c>
      <c r="BX53" s="15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I53" s="16"/>
      <c r="CJ53" s="18">
        <f t="shared" si="8"/>
        <v>0</v>
      </c>
      <c r="CK53" s="15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V53" s="16"/>
      <c r="CW53" s="18">
        <f t="shared" si="9"/>
        <v>0</v>
      </c>
    </row>
    <row r="54" spans="1:101" ht="13.05" customHeight="1" x14ac:dyDescent="0.2">
      <c r="A54" s="46" t="s">
        <v>6</v>
      </c>
      <c r="B54" s="46" t="s">
        <v>72</v>
      </c>
      <c r="C54" s="91">
        <v>400</v>
      </c>
      <c r="D54" s="46" t="s">
        <v>634</v>
      </c>
      <c r="E54" s="46" t="s">
        <v>25</v>
      </c>
      <c r="F54" s="46" t="s">
        <v>72</v>
      </c>
      <c r="G54" s="47" t="s">
        <v>33</v>
      </c>
      <c r="H54" s="70">
        <v>6848</v>
      </c>
      <c r="I54" s="49" t="s">
        <v>80</v>
      </c>
      <c r="J54" s="43"/>
      <c r="K54" s="15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V54" s="16"/>
      <c r="W54" s="18">
        <f t="shared" si="3"/>
        <v>0</v>
      </c>
      <c r="X54" s="15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I54" s="16"/>
      <c r="AJ54" s="18">
        <f t="shared" si="4"/>
        <v>0</v>
      </c>
      <c r="AK54" s="15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V54" s="16"/>
      <c r="AW54" s="18">
        <f t="shared" si="5"/>
        <v>0</v>
      </c>
      <c r="AX54" s="15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I54" s="16"/>
      <c r="BJ54" s="18">
        <f t="shared" si="6"/>
        <v>0</v>
      </c>
      <c r="BK54" s="15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V54" s="16"/>
      <c r="BW54" s="18">
        <f t="shared" si="7"/>
        <v>0</v>
      </c>
      <c r="BX54" s="15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I54" s="16"/>
      <c r="CJ54" s="18">
        <f t="shared" si="8"/>
        <v>0</v>
      </c>
      <c r="CK54" s="15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V54" s="16"/>
      <c r="CW54" s="18">
        <f t="shared" si="9"/>
        <v>0</v>
      </c>
    </row>
    <row r="55" spans="1:101" ht="13.05" customHeight="1" x14ac:dyDescent="0.2">
      <c r="A55" s="46" t="s">
        <v>6</v>
      </c>
      <c r="B55" s="46" t="s">
        <v>12</v>
      </c>
      <c r="C55" s="91">
        <v>400</v>
      </c>
      <c r="D55" s="46" t="s">
        <v>634</v>
      </c>
      <c r="E55" s="46" t="s">
        <v>25</v>
      </c>
      <c r="F55" s="46" t="s">
        <v>72</v>
      </c>
      <c r="G55" s="47" t="s">
        <v>33</v>
      </c>
      <c r="H55" s="70">
        <v>276</v>
      </c>
      <c r="I55" s="49" t="s">
        <v>81</v>
      </c>
      <c r="J55" s="43"/>
      <c r="K55" s="15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V55" s="16"/>
      <c r="W55" s="18">
        <f t="shared" si="3"/>
        <v>0</v>
      </c>
      <c r="X55" s="15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I55" s="16"/>
      <c r="AJ55" s="18">
        <f t="shared" si="4"/>
        <v>0</v>
      </c>
      <c r="AK55" s="15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V55" s="16"/>
      <c r="AW55" s="18">
        <f t="shared" si="5"/>
        <v>0</v>
      </c>
      <c r="AX55" s="15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I55" s="16"/>
      <c r="BJ55" s="18">
        <f t="shared" si="6"/>
        <v>0</v>
      </c>
      <c r="BK55" s="15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V55" s="16"/>
      <c r="BW55" s="18">
        <f t="shared" si="7"/>
        <v>0</v>
      </c>
      <c r="BX55" s="15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I55" s="16"/>
      <c r="CJ55" s="18">
        <f t="shared" si="8"/>
        <v>0</v>
      </c>
      <c r="CK55" s="15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V55" s="16"/>
      <c r="CW55" s="18">
        <f t="shared" si="9"/>
        <v>0</v>
      </c>
    </row>
    <row r="56" spans="1:101" ht="13.05" customHeight="1" x14ac:dyDescent="0.2">
      <c r="A56" s="46" t="s">
        <v>6</v>
      </c>
      <c r="B56" s="46" t="s">
        <v>72</v>
      </c>
      <c r="C56" s="91">
        <v>400</v>
      </c>
      <c r="D56" s="46" t="s">
        <v>634</v>
      </c>
      <c r="E56" s="46" t="s">
        <v>25</v>
      </c>
      <c r="F56" s="46" t="s">
        <v>72</v>
      </c>
      <c r="G56" s="47" t="s">
        <v>33</v>
      </c>
      <c r="H56" s="70">
        <v>7221</v>
      </c>
      <c r="I56" s="49" t="s">
        <v>82</v>
      </c>
      <c r="J56" s="43"/>
      <c r="K56" s="15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V56" s="16"/>
      <c r="W56" s="18">
        <f t="shared" si="3"/>
        <v>0</v>
      </c>
      <c r="X56" s="15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I56" s="16"/>
      <c r="AJ56" s="18">
        <f t="shared" si="4"/>
        <v>0</v>
      </c>
      <c r="AK56" s="15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V56" s="16"/>
      <c r="AW56" s="18">
        <f t="shared" si="5"/>
        <v>0</v>
      </c>
      <c r="AX56" s="15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I56" s="16"/>
      <c r="BJ56" s="18">
        <f t="shared" si="6"/>
        <v>0</v>
      </c>
      <c r="BK56" s="15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V56" s="16"/>
      <c r="BW56" s="18">
        <f t="shared" si="7"/>
        <v>0</v>
      </c>
      <c r="BX56" s="15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I56" s="16"/>
      <c r="CJ56" s="18">
        <f t="shared" si="8"/>
        <v>0</v>
      </c>
      <c r="CK56" s="15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V56" s="16"/>
      <c r="CW56" s="18">
        <f t="shared" si="9"/>
        <v>0</v>
      </c>
    </row>
    <row r="57" spans="1:101" ht="13.05" customHeight="1" x14ac:dyDescent="0.2">
      <c r="A57" s="46" t="s">
        <v>6</v>
      </c>
      <c r="B57" s="46" t="s">
        <v>72</v>
      </c>
      <c r="C57" s="91">
        <v>400</v>
      </c>
      <c r="D57" s="46" t="s">
        <v>634</v>
      </c>
      <c r="E57" s="46" t="s">
        <v>25</v>
      </c>
      <c r="F57" s="46" t="s">
        <v>72</v>
      </c>
      <c r="G57" s="47" t="s">
        <v>29</v>
      </c>
      <c r="H57" s="70">
        <v>30486</v>
      </c>
      <c r="I57" s="49" t="s">
        <v>83</v>
      </c>
      <c r="J57" s="43"/>
      <c r="K57" s="15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V57" s="16"/>
      <c r="W57" s="18">
        <f t="shared" si="3"/>
        <v>0</v>
      </c>
      <c r="X57" s="15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I57" s="16"/>
      <c r="AJ57" s="18">
        <f t="shared" si="4"/>
        <v>0</v>
      </c>
      <c r="AK57" s="15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V57" s="16"/>
      <c r="AW57" s="18">
        <f t="shared" si="5"/>
        <v>0</v>
      </c>
      <c r="AX57" s="15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I57" s="16"/>
      <c r="BJ57" s="18">
        <f t="shared" si="6"/>
        <v>0</v>
      </c>
      <c r="BK57" s="15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V57" s="16"/>
      <c r="BW57" s="18">
        <f t="shared" si="7"/>
        <v>0</v>
      </c>
      <c r="BX57" s="15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I57" s="16"/>
      <c r="CJ57" s="18">
        <f t="shared" si="8"/>
        <v>0</v>
      </c>
      <c r="CK57" s="15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V57" s="16"/>
      <c r="CW57" s="18">
        <f t="shared" si="9"/>
        <v>0</v>
      </c>
    </row>
    <row r="58" spans="1:101" ht="13.05" customHeight="1" x14ac:dyDescent="0.2">
      <c r="A58" s="46" t="s">
        <v>6</v>
      </c>
      <c r="B58" s="46" t="s">
        <v>72</v>
      </c>
      <c r="C58" s="91">
        <v>400</v>
      </c>
      <c r="D58" s="46" t="s">
        <v>634</v>
      </c>
      <c r="E58" s="46" t="s">
        <v>25</v>
      </c>
      <c r="F58" s="46" t="s">
        <v>72</v>
      </c>
      <c r="G58" s="47" t="s">
        <v>31</v>
      </c>
      <c r="H58" s="70">
        <v>23</v>
      </c>
      <c r="I58" s="49" t="s">
        <v>84</v>
      </c>
      <c r="J58" s="43"/>
      <c r="K58" s="15">
        <v>0</v>
      </c>
      <c r="L58" s="2">
        <v>0</v>
      </c>
      <c r="M58" s="2">
        <v>4</v>
      </c>
      <c r="N58" s="2">
        <v>1</v>
      </c>
      <c r="O58" s="2">
        <v>0</v>
      </c>
      <c r="P58" s="2">
        <v>1</v>
      </c>
      <c r="Q58" s="2">
        <v>1</v>
      </c>
      <c r="R58" s="2">
        <v>0</v>
      </c>
      <c r="V58" s="16"/>
      <c r="W58" s="18">
        <f t="shared" si="3"/>
        <v>7</v>
      </c>
      <c r="X58" s="15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I58" s="16"/>
      <c r="AJ58" s="18">
        <f t="shared" si="4"/>
        <v>0</v>
      </c>
      <c r="AK58" s="15">
        <v>0</v>
      </c>
      <c r="AL58" s="2">
        <v>0</v>
      </c>
      <c r="AM58" s="2">
        <v>4</v>
      </c>
      <c r="AN58" s="2">
        <v>1</v>
      </c>
      <c r="AO58" s="2">
        <v>0</v>
      </c>
      <c r="AP58" s="2">
        <v>1</v>
      </c>
      <c r="AQ58" s="2">
        <v>0</v>
      </c>
      <c r="AR58" s="2">
        <v>0</v>
      </c>
      <c r="AV58" s="16"/>
      <c r="AW58" s="18">
        <f t="shared" si="5"/>
        <v>6</v>
      </c>
      <c r="AX58" s="15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I58" s="16"/>
      <c r="BJ58" s="18">
        <f t="shared" si="6"/>
        <v>0</v>
      </c>
      <c r="BK58" s="15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V58" s="16"/>
      <c r="BW58" s="18">
        <f t="shared" si="7"/>
        <v>0</v>
      </c>
      <c r="BX58" s="15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I58" s="16"/>
      <c r="CJ58" s="18">
        <f t="shared" si="8"/>
        <v>0</v>
      </c>
      <c r="CK58" s="15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V58" s="16"/>
      <c r="CW58" s="18">
        <f t="shared" si="9"/>
        <v>0</v>
      </c>
    </row>
    <row r="59" spans="1:101" ht="13.05" customHeight="1" x14ac:dyDescent="0.2">
      <c r="A59" s="46" t="s">
        <v>6</v>
      </c>
      <c r="B59" s="46" t="s">
        <v>72</v>
      </c>
      <c r="C59" s="91">
        <v>400</v>
      </c>
      <c r="D59" s="46" t="s">
        <v>634</v>
      </c>
      <c r="E59" s="46" t="s">
        <v>25</v>
      </c>
      <c r="F59" s="46" t="s">
        <v>72</v>
      </c>
      <c r="G59" s="47" t="s">
        <v>31</v>
      </c>
      <c r="H59" s="70">
        <v>24</v>
      </c>
      <c r="I59" s="49" t="s">
        <v>85</v>
      </c>
      <c r="J59" s="43"/>
      <c r="K59" s="15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</v>
      </c>
      <c r="R59" s="2">
        <v>0</v>
      </c>
      <c r="V59" s="16"/>
      <c r="W59" s="18">
        <f t="shared" si="3"/>
        <v>1</v>
      </c>
      <c r="X59" s="15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I59" s="16"/>
      <c r="AJ59" s="18">
        <f t="shared" si="4"/>
        <v>0</v>
      </c>
      <c r="AK59" s="15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1</v>
      </c>
      <c r="AR59" s="2">
        <v>0</v>
      </c>
      <c r="AV59" s="16"/>
      <c r="AW59" s="18">
        <f t="shared" si="5"/>
        <v>1</v>
      </c>
      <c r="AX59" s="15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I59" s="16"/>
      <c r="BJ59" s="18">
        <f t="shared" si="6"/>
        <v>0</v>
      </c>
      <c r="BK59" s="15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V59" s="16"/>
      <c r="BW59" s="18">
        <f t="shared" si="7"/>
        <v>0</v>
      </c>
      <c r="BX59" s="15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I59" s="16"/>
      <c r="CJ59" s="18">
        <f t="shared" si="8"/>
        <v>0</v>
      </c>
      <c r="CK59" s="15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V59" s="16"/>
      <c r="CW59" s="18">
        <f t="shared" si="9"/>
        <v>0</v>
      </c>
    </row>
    <row r="60" spans="1:101" ht="13.05" customHeight="1" x14ac:dyDescent="0.2">
      <c r="A60" s="46" t="s">
        <v>6</v>
      </c>
      <c r="B60" s="46" t="s">
        <v>7</v>
      </c>
      <c r="C60" s="91">
        <v>400</v>
      </c>
      <c r="D60" s="46" t="s">
        <v>634</v>
      </c>
      <c r="E60" s="46" t="s">
        <v>25</v>
      </c>
      <c r="F60" s="46" t="s">
        <v>7</v>
      </c>
      <c r="G60" s="47" t="s">
        <v>27</v>
      </c>
      <c r="H60" s="70">
        <v>16</v>
      </c>
      <c r="I60" s="49" t="s">
        <v>86</v>
      </c>
      <c r="J60" s="43"/>
      <c r="K60" s="15">
        <v>0</v>
      </c>
      <c r="L60" s="2">
        <v>0</v>
      </c>
      <c r="M60" s="2">
        <v>0</v>
      </c>
      <c r="N60" s="2">
        <v>2</v>
      </c>
      <c r="O60" s="2">
        <v>0</v>
      </c>
      <c r="P60" s="2">
        <v>0</v>
      </c>
      <c r="Q60" s="2">
        <v>0</v>
      </c>
      <c r="R60" s="2">
        <v>0</v>
      </c>
      <c r="V60" s="16"/>
      <c r="W60" s="18">
        <f t="shared" si="3"/>
        <v>2</v>
      </c>
      <c r="X60" s="15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I60" s="16"/>
      <c r="AJ60" s="18">
        <f t="shared" si="4"/>
        <v>0</v>
      </c>
      <c r="AK60" s="15">
        <v>0</v>
      </c>
      <c r="AL60" s="2">
        <v>0</v>
      </c>
      <c r="AM60" s="2">
        <v>0</v>
      </c>
      <c r="AN60" s="2">
        <v>2</v>
      </c>
      <c r="AO60" s="2">
        <v>0</v>
      </c>
      <c r="AP60" s="2">
        <v>0</v>
      </c>
      <c r="AQ60" s="2">
        <v>0</v>
      </c>
      <c r="AR60" s="2">
        <v>0</v>
      </c>
      <c r="AV60" s="16"/>
      <c r="AW60" s="18">
        <f t="shared" si="5"/>
        <v>2</v>
      </c>
      <c r="AX60" s="15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I60" s="16"/>
      <c r="BJ60" s="18">
        <f t="shared" si="6"/>
        <v>0</v>
      </c>
      <c r="BK60" s="15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V60" s="16"/>
      <c r="BW60" s="18">
        <f t="shared" si="7"/>
        <v>0</v>
      </c>
      <c r="BX60" s="15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I60" s="16"/>
      <c r="CJ60" s="18">
        <f t="shared" si="8"/>
        <v>0</v>
      </c>
      <c r="CK60" s="15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V60" s="16"/>
      <c r="CW60" s="18">
        <f t="shared" si="9"/>
        <v>0</v>
      </c>
    </row>
    <row r="61" spans="1:101" ht="13.05" customHeight="1" x14ac:dyDescent="0.2">
      <c r="A61" s="46" t="s">
        <v>6</v>
      </c>
      <c r="B61" s="46" t="s">
        <v>7</v>
      </c>
      <c r="C61" s="91">
        <v>400</v>
      </c>
      <c r="D61" s="46" t="s">
        <v>634</v>
      </c>
      <c r="E61" s="46" t="s">
        <v>25</v>
      </c>
      <c r="F61" s="46" t="s">
        <v>7</v>
      </c>
      <c r="G61" s="47" t="s">
        <v>59</v>
      </c>
      <c r="H61" s="70">
        <v>17</v>
      </c>
      <c r="I61" s="49" t="s">
        <v>87</v>
      </c>
      <c r="J61" s="43"/>
      <c r="K61" s="15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V61" s="16"/>
      <c r="W61" s="18">
        <f t="shared" si="3"/>
        <v>0</v>
      </c>
      <c r="X61" s="15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I61" s="16"/>
      <c r="AJ61" s="18">
        <f t="shared" si="4"/>
        <v>0</v>
      </c>
      <c r="AK61" s="15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V61" s="16"/>
      <c r="AW61" s="18">
        <f t="shared" si="5"/>
        <v>0</v>
      </c>
      <c r="AX61" s="15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I61" s="16"/>
      <c r="BJ61" s="18">
        <f t="shared" si="6"/>
        <v>0</v>
      </c>
      <c r="BK61" s="15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V61" s="16"/>
      <c r="BW61" s="18">
        <f t="shared" si="7"/>
        <v>0</v>
      </c>
      <c r="BX61" s="15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I61" s="16"/>
      <c r="CJ61" s="18">
        <f t="shared" si="8"/>
        <v>0</v>
      </c>
      <c r="CK61" s="15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V61" s="16"/>
      <c r="CW61" s="18">
        <f t="shared" si="9"/>
        <v>0</v>
      </c>
    </row>
    <row r="62" spans="1:101" ht="13.05" customHeight="1" x14ac:dyDescent="0.2">
      <c r="A62" s="46" t="s">
        <v>6</v>
      </c>
      <c r="B62" s="46" t="s">
        <v>7</v>
      </c>
      <c r="C62" s="91">
        <v>400</v>
      </c>
      <c r="D62" s="46" t="s">
        <v>634</v>
      </c>
      <c r="E62" s="46" t="s">
        <v>25</v>
      </c>
      <c r="F62" s="46" t="s">
        <v>7</v>
      </c>
      <c r="G62" s="47" t="s">
        <v>33</v>
      </c>
      <c r="H62" s="70">
        <v>18</v>
      </c>
      <c r="I62" s="49" t="s">
        <v>88</v>
      </c>
      <c r="J62" s="43"/>
      <c r="K62" s="15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V62" s="16"/>
      <c r="W62" s="18">
        <f t="shared" si="3"/>
        <v>0</v>
      </c>
      <c r="X62" s="15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I62" s="16"/>
      <c r="AJ62" s="18">
        <f t="shared" si="4"/>
        <v>0</v>
      </c>
      <c r="AK62" s="15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V62" s="16"/>
      <c r="AW62" s="18">
        <f t="shared" si="5"/>
        <v>0</v>
      </c>
      <c r="AX62" s="15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I62" s="16"/>
      <c r="BJ62" s="18">
        <f t="shared" si="6"/>
        <v>0</v>
      </c>
      <c r="BK62" s="15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V62" s="16"/>
      <c r="BW62" s="18">
        <f t="shared" si="7"/>
        <v>0</v>
      </c>
      <c r="BX62" s="15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I62" s="16"/>
      <c r="CJ62" s="18">
        <f t="shared" si="8"/>
        <v>0</v>
      </c>
      <c r="CK62" s="15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V62" s="16"/>
      <c r="CW62" s="18">
        <f t="shared" si="9"/>
        <v>0</v>
      </c>
    </row>
    <row r="63" spans="1:101" ht="13.05" customHeight="1" x14ac:dyDescent="0.2">
      <c r="A63" s="46" t="s">
        <v>6</v>
      </c>
      <c r="B63" s="46" t="s">
        <v>7</v>
      </c>
      <c r="C63" s="91">
        <v>400</v>
      </c>
      <c r="D63" s="46" t="s">
        <v>634</v>
      </c>
      <c r="E63" s="46" t="s">
        <v>25</v>
      </c>
      <c r="F63" s="46" t="s">
        <v>7</v>
      </c>
      <c r="G63" s="47" t="s">
        <v>33</v>
      </c>
      <c r="H63" s="70">
        <v>19</v>
      </c>
      <c r="I63" s="49" t="s">
        <v>89</v>
      </c>
      <c r="J63" s="43"/>
      <c r="K63" s="15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V63" s="16"/>
      <c r="W63" s="18">
        <f t="shared" si="3"/>
        <v>0</v>
      </c>
      <c r="X63" s="15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I63" s="16"/>
      <c r="AJ63" s="18">
        <f t="shared" si="4"/>
        <v>0</v>
      </c>
      <c r="AK63" s="15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V63" s="16"/>
      <c r="AW63" s="18">
        <f t="shared" si="5"/>
        <v>0</v>
      </c>
      <c r="AX63" s="15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I63" s="16"/>
      <c r="BJ63" s="18">
        <f t="shared" si="6"/>
        <v>0</v>
      </c>
      <c r="BK63" s="15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V63" s="16"/>
      <c r="BW63" s="18">
        <f t="shared" si="7"/>
        <v>0</v>
      </c>
      <c r="BX63" s="15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I63" s="16"/>
      <c r="CJ63" s="18">
        <f t="shared" si="8"/>
        <v>0</v>
      </c>
      <c r="CK63" s="15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V63" s="16"/>
      <c r="CW63" s="18">
        <f t="shared" si="9"/>
        <v>0</v>
      </c>
    </row>
    <row r="64" spans="1:101" ht="13.05" customHeight="1" x14ac:dyDescent="0.2">
      <c r="A64" s="46" t="s">
        <v>6</v>
      </c>
      <c r="B64" s="46" t="s">
        <v>7</v>
      </c>
      <c r="C64" s="91">
        <v>400</v>
      </c>
      <c r="D64" s="46" t="s">
        <v>634</v>
      </c>
      <c r="E64" s="46" t="s">
        <v>25</v>
      </c>
      <c r="F64" s="46" t="s">
        <v>7</v>
      </c>
      <c r="G64" s="47" t="s">
        <v>33</v>
      </c>
      <c r="H64" s="70">
        <v>20</v>
      </c>
      <c r="I64" s="49" t="s">
        <v>90</v>
      </c>
      <c r="J64" s="43"/>
      <c r="K64" s="15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V64" s="16"/>
      <c r="W64" s="18">
        <f t="shared" si="3"/>
        <v>0</v>
      </c>
      <c r="X64" s="15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I64" s="16"/>
      <c r="AJ64" s="18">
        <f t="shared" si="4"/>
        <v>0</v>
      </c>
      <c r="AK64" s="15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V64" s="16"/>
      <c r="AW64" s="18">
        <f t="shared" si="5"/>
        <v>0</v>
      </c>
      <c r="AX64" s="15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I64" s="16"/>
      <c r="BJ64" s="18">
        <f t="shared" si="6"/>
        <v>0</v>
      </c>
      <c r="BK64" s="15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V64" s="16"/>
      <c r="BW64" s="18">
        <f t="shared" si="7"/>
        <v>0</v>
      </c>
      <c r="BX64" s="15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I64" s="16"/>
      <c r="CJ64" s="18">
        <f t="shared" si="8"/>
        <v>0</v>
      </c>
      <c r="CK64" s="15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V64" s="16"/>
      <c r="CW64" s="18">
        <f t="shared" si="9"/>
        <v>0</v>
      </c>
    </row>
    <row r="65" spans="1:101" ht="13.05" customHeight="1" x14ac:dyDescent="0.2">
      <c r="A65" s="46" t="s">
        <v>6</v>
      </c>
      <c r="B65" s="46" t="s">
        <v>7</v>
      </c>
      <c r="C65" s="91">
        <v>400</v>
      </c>
      <c r="D65" s="46" t="s">
        <v>634</v>
      </c>
      <c r="E65" s="46" t="s">
        <v>25</v>
      </c>
      <c r="F65" s="46" t="s">
        <v>7</v>
      </c>
      <c r="G65" s="47" t="s">
        <v>33</v>
      </c>
      <c r="H65" s="70">
        <v>21</v>
      </c>
      <c r="I65" s="49" t="s">
        <v>91</v>
      </c>
      <c r="J65" s="43"/>
      <c r="K65" s="15">
        <v>0</v>
      </c>
      <c r="L65" s="2">
        <v>0</v>
      </c>
      <c r="M65" s="2">
        <v>16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V65" s="16"/>
      <c r="W65" s="18">
        <f t="shared" si="3"/>
        <v>16</v>
      </c>
      <c r="X65" s="15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I65" s="16"/>
      <c r="AJ65" s="18">
        <f t="shared" si="4"/>
        <v>0</v>
      </c>
      <c r="AK65" s="15">
        <v>0</v>
      </c>
      <c r="AL65" s="2">
        <v>0</v>
      </c>
      <c r="AM65" s="2">
        <v>16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V65" s="16"/>
      <c r="AW65" s="18">
        <f t="shared" si="5"/>
        <v>16</v>
      </c>
      <c r="AX65" s="15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I65" s="16"/>
      <c r="BJ65" s="18">
        <f t="shared" si="6"/>
        <v>0</v>
      </c>
      <c r="BK65" s="15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V65" s="16"/>
      <c r="BW65" s="18">
        <f t="shared" si="7"/>
        <v>0</v>
      </c>
      <c r="BX65" s="15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I65" s="16"/>
      <c r="CJ65" s="18">
        <f t="shared" si="8"/>
        <v>0</v>
      </c>
      <c r="CK65" s="15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V65" s="16"/>
      <c r="CW65" s="18">
        <f t="shared" si="9"/>
        <v>0</v>
      </c>
    </row>
    <row r="66" spans="1:101" ht="13.05" customHeight="1" x14ac:dyDescent="0.2">
      <c r="A66" s="46" t="s">
        <v>6</v>
      </c>
      <c r="B66" s="46" t="s">
        <v>7</v>
      </c>
      <c r="C66" s="91">
        <v>400</v>
      </c>
      <c r="D66" s="46" t="s">
        <v>634</v>
      </c>
      <c r="E66" s="46" t="s">
        <v>25</v>
      </c>
      <c r="F66" s="46" t="s">
        <v>7</v>
      </c>
      <c r="G66" s="47" t="s">
        <v>33</v>
      </c>
      <c r="H66" s="70">
        <v>22</v>
      </c>
      <c r="I66" s="49" t="s">
        <v>92</v>
      </c>
      <c r="J66" s="43"/>
      <c r="K66" s="15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V66" s="16"/>
      <c r="W66" s="18">
        <f t="shared" si="3"/>
        <v>0</v>
      </c>
      <c r="X66" s="15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I66" s="16"/>
      <c r="AJ66" s="18">
        <f t="shared" si="4"/>
        <v>0</v>
      </c>
      <c r="AK66" s="15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V66" s="16"/>
      <c r="AW66" s="18">
        <f t="shared" si="5"/>
        <v>0</v>
      </c>
      <c r="AX66" s="15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I66" s="16"/>
      <c r="BJ66" s="18">
        <f t="shared" si="6"/>
        <v>0</v>
      </c>
      <c r="BK66" s="15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V66" s="16"/>
      <c r="BW66" s="18">
        <f t="shared" si="7"/>
        <v>0</v>
      </c>
      <c r="BX66" s="15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I66" s="16"/>
      <c r="CJ66" s="18">
        <f t="shared" si="8"/>
        <v>0</v>
      </c>
      <c r="CK66" s="15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V66" s="16"/>
      <c r="CW66" s="18">
        <f t="shared" si="9"/>
        <v>0</v>
      </c>
    </row>
    <row r="67" spans="1:101" ht="13.05" customHeight="1" x14ac:dyDescent="0.2">
      <c r="A67" s="46" t="s">
        <v>6</v>
      </c>
      <c r="B67" s="46" t="s">
        <v>7</v>
      </c>
      <c r="C67" s="91">
        <v>400</v>
      </c>
      <c r="D67" s="46" t="s">
        <v>634</v>
      </c>
      <c r="E67" s="46" t="s">
        <v>25</v>
      </c>
      <c r="F67" s="46" t="s">
        <v>7</v>
      </c>
      <c r="G67" s="47" t="s">
        <v>59</v>
      </c>
      <c r="H67" s="70">
        <v>271</v>
      </c>
      <c r="I67" s="49" t="s">
        <v>93</v>
      </c>
      <c r="J67" s="43"/>
      <c r="K67" s="15">
        <v>0</v>
      </c>
      <c r="L67" s="2">
        <v>0</v>
      </c>
      <c r="M67" s="2">
        <v>0</v>
      </c>
      <c r="N67" s="2">
        <v>0</v>
      </c>
      <c r="O67" s="2">
        <v>1</v>
      </c>
      <c r="P67" s="2">
        <v>0</v>
      </c>
      <c r="Q67" s="2">
        <v>0</v>
      </c>
      <c r="R67" s="2">
        <v>0</v>
      </c>
      <c r="V67" s="16"/>
      <c r="W67" s="18">
        <f t="shared" si="3"/>
        <v>1</v>
      </c>
      <c r="X67" s="15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I67" s="16"/>
      <c r="AJ67" s="18">
        <f t="shared" si="4"/>
        <v>0</v>
      </c>
      <c r="AK67" s="15">
        <v>0</v>
      </c>
      <c r="AL67" s="2">
        <v>0</v>
      </c>
      <c r="AM67" s="2">
        <v>0</v>
      </c>
      <c r="AN67" s="2">
        <v>0</v>
      </c>
      <c r="AO67" s="2">
        <v>1</v>
      </c>
      <c r="AP67" s="2">
        <v>0</v>
      </c>
      <c r="AQ67" s="2">
        <v>0</v>
      </c>
      <c r="AR67" s="2">
        <v>0</v>
      </c>
      <c r="AV67" s="16"/>
      <c r="AW67" s="18">
        <f t="shared" si="5"/>
        <v>1</v>
      </c>
      <c r="AX67" s="15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I67" s="16"/>
      <c r="BJ67" s="18">
        <f t="shared" si="6"/>
        <v>0</v>
      </c>
      <c r="BK67" s="15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V67" s="16"/>
      <c r="BW67" s="18">
        <f t="shared" si="7"/>
        <v>0</v>
      </c>
      <c r="BX67" s="15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I67" s="16"/>
      <c r="CJ67" s="18">
        <f t="shared" si="8"/>
        <v>0</v>
      </c>
      <c r="CK67" s="15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V67" s="16"/>
      <c r="CW67" s="18">
        <f t="shared" si="9"/>
        <v>0</v>
      </c>
    </row>
    <row r="68" spans="1:101" ht="13.05" customHeight="1" x14ac:dyDescent="0.2">
      <c r="A68" s="46" t="s">
        <v>6</v>
      </c>
      <c r="B68" s="46" t="s">
        <v>7</v>
      </c>
      <c r="C68" s="91">
        <v>400</v>
      </c>
      <c r="D68" s="46" t="s">
        <v>634</v>
      </c>
      <c r="E68" s="46" t="s">
        <v>25</v>
      </c>
      <c r="F68" s="46" t="s">
        <v>7</v>
      </c>
      <c r="G68" s="47" t="s">
        <v>33</v>
      </c>
      <c r="H68" s="70">
        <v>272</v>
      </c>
      <c r="I68" s="49" t="s">
        <v>94</v>
      </c>
      <c r="J68" s="43"/>
      <c r="K68" s="15">
        <v>0</v>
      </c>
      <c r="L68" s="2">
        <v>0</v>
      </c>
      <c r="M68" s="2">
        <v>19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V68" s="16"/>
      <c r="W68" s="18">
        <f t="shared" si="3"/>
        <v>19</v>
      </c>
      <c r="X68" s="15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I68" s="16"/>
      <c r="AJ68" s="18">
        <f t="shared" si="4"/>
        <v>0</v>
      </c>
      <c r="AK68" s="15">
        <v>0</v>
      </c>
      <c r="AL68" s="2">
        <v>0</v>
      </c>
      <c r="AM68" s="2">
        <v>19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V68" s="16"/>
      <c r="AW68" s="18">
        <f t="shared" si="5"/>
        <v>19</v>
      </c>
      <c r="AX68" s="15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I68" s="16"/>
      <c r="BJ68" s="18">
        <f t="shared" si="6"/>
        <v>0</v>
      </c>
      <c r="BK68" s="15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V68" s="16"/>
      <c r="BW68" s="18">
        <f t="shared" si="7"/>
        <v>0</v>
      </c>
      <c r="BX68" s="15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I68" s="16"/>
      <c r="CJ68" s="18">
        <f t="shared" si="8"/>
        <v>0</v>
      </c>
      <c r="CK68" s="15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V68" s="16"/>
      <c r="CW68" s="18">
        <f t="shared" si="9"/>
        <v>0</v>
      </c>
    </row>
    <row r="69" spans="1:101" ht="13.05" customHeight="1" x14ac:dyDescent="0.2">
      <c r="A69" s="46" t="s">
        <v>6</v>
      </c>
      <c r="B69" s="46" t="s">
        <v>7</v>
      </c>
      <c r="C69" s="91">
        <v>400</v>
      </c>
      <c r="D69" s="46" t="s">
        <v>634</v>
      </c>
      <c r="E69" s="46" t="s">
        <v>25</v>
      </c>
      <c r="F69" s="46" t="s">
        <v>7</v>
      </c>
      <c r="G69" s="47" t="s">
        <v>33</v>
      </c>
      <c r="H69" s="70">
        <v>7220</v>
      </c>
      <c r="I69" s="49" t="s">
        <v>95</v>
      </c>
      <c r="J69" s="43"/>
      <c r="K69" s="15">
        <v>0</v>
      </c>
      <c r="L69" s="2">
        <v>18</v>
      </c>
      <c r="M69" s="2">
        <v>40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V69" s="16"/>
      <c r="W69" s="18">
        <f t="shared" si="3"/>
        <v>58</v>
      </c>
      <c r="X69" s="15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I69" s="16"/>
      <c r="AJ69" s="18">
        <f t="shared" si="4"/>
        <v>0</v>
      </c>
      <c r="AK69" s="15">
        <v>0</v>
      </c>
      <c r="AL69" s="2">
        <v>18</v>
      </c>
      <c r="AM69" s="2">
        <v>40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V69" s="16"/>
      <c r="AW69" s="18">
        <f t="shared" si="5"/>
        <v>58</v>
      </c>
      <c r="AX69" s="15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I69" s="16"/>
      <c r="BJ69" s="18">
        <f t="shared" si="6"/>
        <v>0</v>
      </c>
      <c r="BK69" s="15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V69" s="16"/>
      <c r="BW69" s="18">
        <f t="shared" si="7"/>
        <v>0</v>
      </c>
      <c r="BX69" s="15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I69" s="16"/>
      <c r="CJ69" s="18">
        <f t="shared" si="8"/>
        <v>0</v>
      </c>
      <c r="CK69" s="15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V69" s="16"/>
      <c r="CW69" s="18">
        <f t="shared" si="9"/>
        <v>0</v>
      </c>
    </row>
    <row r="70" spans="1:101" ht="13.05" customHeight="1" x14ac:dyDescent="0.2">
      <c r="A70" s="46" t="s">
        <v>6</v>
      </c>
      <c r="B70" s="46" t="s">
        <v>12</v>
      </c>
      <c r="C70" s="91">
        <v>400</v>
      </c>
      <c r="D70" s="46" t="s">
        <v>634</v>
      </c>
      <c r="E70" s="46" t="s">
        <v>25</v>
      </c>
      <c r="F70" s="46" t="s">
        <v>7</v>
      </c>
      <c r="G70" s="47" t="s">
        <v>31</v>
      </c>
      <c r="H70" s="70">
        <v>9</v>
      </c>
      <c r="I70" s="49" t="s">
        <v>96</v>
      </c>
      <c r="J70" s="43"/>
      <c r="K70" s="15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1</v>
      </c>
      <c r="V70" s="16"/>
      <c r="W70" s="18">
        <f t="shared" si="3"/>
        <v>1</v>
      </c>
      <c r="X70" s="15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I70" s="16"/>
      <c r="AJ70" s="18">
        <f t="shared" si="4"/>
        <v>0</v>
      </c>
      <c r="AK70" s="15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V70" s="16"/>
      <c r="AW70" s="18">
        <f t="shared" si="5"/>
        <v>0</v>
      </c>
      <c r="AX70" s="15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I70" s="16"/>
      <c r="BJ70" s="18">
        <f t="shared" si="6"/>
        <v>0</v>
      </c>
      <c r="BK70" s="15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V70" s="16"/>
      <c r="BW70" s="18">
        <f t="shared" si="7"/>
        <v>0</v>
      </c>
      <c r="BX70" s="15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I70" s="16"/>
      <c r="CJ70" s="18">
        <f t="shared" si="8"/>
        <v>0</v>
      </c>
      <c r="CK70" s="15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V70" s="16"/>
      <c r="CW70" s="18">
        <f t="shared" si="9"/>
        <v>0</v>
      </c>
    </row>
    <row r="71" spans="1:101" ht="13.05" customHeight="1" x14ac:dyDescent="0.2">
      <c r="A71" s="46" t="s">
        <v>6</v>
      </c>
      <c r="B71" s="46" t="s">
        <v>7</v>
      </c>
      <c r="C71" s="91">
        <v>400</v>
      </c>
      <c r="D71" s="46" t="s">
        <v>634</v>
      </c>
      <c r="E71" s="46" t="s">
        <v>25</v>
      </c>
      <c r="F71" s="46" t="s">
        <v>7</v>
      </c>
      <c r="G71" s="47" t="s">
        <v>31</v>
      </c>
      <c r="H71" s="70">
        <v>27572</v>
      </c>
      <c r="I71" s="50" t="s">
        <v>97</v>
      </c>
      <c r="J71" s="44"/>
      <c r="K71" s="15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V71" s="16"/>
      <c r="W71" s="18">
        <f t="shared" ref="W71:W134" si="10">SUM(K71:V71)</f>
        <v>0</v>
      </c>
      <c r="X71" s="15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I71" s="16"/>
      <c r="AJ71" s="18">
        <f t="shared" ref="AJ71:AJ134" si="11">SUM(X71:AI71)</f>
        <v>0</v>
      </c>
      <c r="AK71" s="15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V71" s="16"/>
      <c r="AW71" s="18">
        <f t="shared" ref="AW71:AW134" si="12">SUM(AK71:AV71)</f>
        <v>0</v>
      </c>
      <c r="AX71" s="15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I71" s="16"/>
      <c r="BJ71" s="18">
        <f t="shared" ref="BJ71:BJ134" si="13">SUM(AX71:BI71)</f>
        <v>0</v>
      </c>
      <c r="BK71" s="15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V71" s="16"/>
      <c r="BW71" s="18">
        <f t="shared" ref="BW71:BW134" si="14">SUM(BK71:BV71)</f>
        <v>0</v>
      </c>
      <c r="BX71" s="15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I71" s="16"/>
      <c r="CJ71" s="18">
        <f t="shared" ref="CJ71:CJ134" si="15">SUM(BX71:CI71)</f>
        <v>0</v>
      </c>
      <c r="CK71" s="15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V71" s="16"/>
      <c r="CW71" s="18">
        <f t="shared" ref="CW71:CW134" si="16">SUM(CK71:CV71)</f>
        <v>0</v>
      </c>
    </row>
    <row r="72" spans="1:101" ht="13.05" customHeight="1" x14ac:dyDescent="0.2">
      <c r="A72" s="46" t="s">
        <v>6</v>
      </c>
      <c r="B72" s="46" t="s">
        <v>12</v>
      </c>
      <c r="C72" s="91">
        <v>400</v>
      </c>
      <c r="D72" s="46" t="s">
        <v>634</v>
      </c>
      <c r="E72" s="46" t="s">
        <v>25</v>
      </c>
      <c r="F72" s="46" t="s">
        <v>7</v>
      </c>
      <c r="G72" s="47" t="s">
        <v>40</v>
      </c>
      <c r="H72" s="70">
        <v>13</v>
      </c>
      <c r="I72" s="49" t="s">
        <v>6</v>
      </c>
      <c r="J72" s="43"/>
      <c r="K72" s="15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V72" s="16"/>
      <c r="W72" s="18">
        <f t="shared" si="10"/>
        <v>0</v>
      </c>
      <c r="X72" s="15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I72" s="16"/>
      <c r="AJ72" s="18">
        <f t="shared" si="11"/>
        <v>0</v>
      </c>
      <c r="AK72" s="15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V72" s="16"/>
      <c r="AW72" s="18">
        <f t="shared" si="12"/>
        <v>0</v>
      </c>
      <c r="AX72" s="15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I72" s="16"/>
      <c r="BJ72" s="18">
        <f t="shared" si="13"/>
        <v>0</v>
      </c>
      <c r="BK72" s="15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V72" s="16"/>
      <c r="BW72" s="18">
        <f t="shared" si="14"/>
        <v>0</v>
      </c>
      <c r="BX72" s="15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I72" s="16"/>
      <c r="CJ72" s="18">
        <f t="shared" si="15"/>
        <v>0</v>
      </c>
      <c r="CK72" s="15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V72" s="16"/>
      <c r="CW72" s="18">
        <f t="shared" si="16"/>
        <v>0</v>
      </c>
    </row>
    <row r="73" spans="1:101" ht="13.05" customHeight="1" x14ac:dyDescent="0.2">
      <c r="A73" s="46" t="s">
        <v>6</v>
      </c>
      <c r="B73" s="46" t="s">
        <v>12</v>
      </c>
      <c r="C73" s="91">
        <v>400</v>
      </c>
      <c r="D73" s="46" t="s">
        <v>634</v>
      </c>
      <c r="E73" s="46" t="s">
        <v>25</v>
      </c>
      <c r="F73" s="46" t="s">
        <v>7</v>
      </c>
      <c r="G73" s="47" t="s">
        <v>59</v>
      </c>
      <c r="H73" s="70">
        <v>14</v>
      </c>
      <c r="I73" s="49" t="s">
        <v>98</v>
      </c>
      <c r="J73" s="43"/>
      <c r="K73" s="15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V73" s="16"/>
      <c r="W73" s="18">
        <f t="shared" si="10"/>
        <v>0</v>
      </c>
      <c r="X73" s="15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I73" s="16"/>
      <c r="AJ73" s="18">
        <f t="shared" si="11"/>
        <v>0</v>
      </c>
      <c r="AK73" s="15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V73" s="16"/>
      <c r="AW73" s="18">
        <f t="shared" si="12"/>
        <v>0</v>
      </c>
      <c r="AX73" s="15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I73" s="16"/>
      <c r="BJ73" s="18">
        <f t="shared" si="13"/>
        <v>0</v>
      </c>
      <c r="BK73" s="15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V73" s="16"/>
      <c r="BW73" s="18">
        <f t="shared" si="14"/>
        <v>0</v>
      </c>
      <c r="BX73" s="15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I73" s="16"/>
      <c r="CJ73" s="18">
        <f t="shared" si="15"/>
        <v>0</v>
      </c>
      <c r="CK73" s="15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V73" s="16"/>
      <c r="CW73" s="18">
        <f t="shared" si="16"/>
        <v>0</v>
      </c>
    </row>
    <row r="74" spans="1:101" ht="13.05" customHeight="1" x14ac:dyDescent="0.2">
      <c r="A74" s="46" t="s">
        <v>6</v>
      </c>
      <c r="B74" s="46" t="s">
        <v>7</v>
      </c>
      <c r="C74" s="91">
        <v>400</v>
      </c>
      <c r="D74" s="46" t="s">
        <v>634</v>
      </c>
      <c r="E74" s="46" t="s">
        <v>25</v>
      </c>
      <c r="F74" s="46" t="s">
        <v>7</v>
      </c>
      <c r="G74" s="47" t="s">
        <v>29</v>
      </c>
      <c r="H74" s="70">
        <v>30473</v>
      </c>
      <c r="I74" s="49" t="s">
        <v>99</v>
      </c>
      <c r="J74" s="43"/>
      <c r="K74" s="15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V74" s="16"/>
      <c r="W74" s="18">
        <f t="shared" si="10"/>
        <v>0</v>
      </c>
      <c r="X74" s="15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I74" s="16"/>
      <c r="AJ74" s="18">
        <f t="shared" si="11"/>
        <v>0</v>
      </c>
      <c r="AK74" s="15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V74" s="16"/>
      <c r="AW74" s="18">
        <f t="shared" si="12"/>
        <v>0</v>
      </c>
      <c r="AX74" s="15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I74" s="16"/>
      <c r="BJ74" s="18">
        <f t="shared" si="13"/>
        <v>0</v>
      </c>
      <c r="BK74" s="15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V74" s="16"/>
      <c r="BW74" s="18">
        <f t="shared" si="14"/>
        <v>0</v>
      </c>
      <c r="BX74" s="15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I74" s="16"/>
      <c r="CJ74" s="18">
        <f t="shared" si="15"/>
        <v>0</v>
      </c>
      <c r="CK74" s="15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V74" s="16"/>
      <c r="CW74" s="18">
        <f t="shared" si="16"/>
        <v>0</v>
      </c>
    </row>
    <row r="75" spans="1:101" ht="13.05" customHeight="1" x14ac:dyDescent="0.2">
      <c r="A75" s="46" t="s">
        <v>6</v>
      </c>
      <c r="B75" s="46" t="s">
        <v>12</v>
      </c>
      <c r="C75" s="91">
        <v>400</v>
      </c>
      <c r="D75" s="46" t="s">
        <v>634</v>
      </c>
      <c r="E75" s="46" t="s">
        <v>25</v>
      </c>
      <c r="F75" s="46" t="s">
        <v>7</v>
      </c>
      <c r="G75" s="47" t="s">
        <v>59</v>
      </c>
      <c r="H75" s="70">
        <v>10</v>
      </c>
      <c r="I75" s="49" t="s">
        <v>100</v>
      </c>
      <c r="J75" s="43"/>
      <c r="K75" s="15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V75" s="16"/>
      <c r="W75" s="18">
        <f t="shared" si="10"/>
        <v>0</v>
      </c>
      <c r="X75" s="15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I75" s="16"/>
      <c r="AJ75" s="18">
        <f t="shared" si="11"/>
        <v>0</v>
      </c>
      <c r="AK75" s="15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V75" s="16"/>
      <c r="AW75" s="18">
        <f t="shared" si="12"/>
        <v>0</v>
      </c>
      <c r="AX75" s="15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I75" s="16"/>
      <c r="BJ75" s="18">
        <f t="shared" si="13"/>
        <v>0</v>
      </c>
      <c r="BK75" s="15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V75" s="16"/>
      <c r="BW75" s="18">
        <f t="shared" si="14"/>
        <v>0</v>
      </c>
      <c r="BX75" s="15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I75" s="16"/>
      <c r="CJ75" s="18">
        <f t="shared" si="15"/>
        <v>0</v>
      </c>
      <c r="CK75" s="15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V75" s="16"/>
      <c r="CW75" s="18">
        <f t="shared" si="16"/>
        <v>0</v>
      </c>
    </row>
    <row r="76" spans="1:101" ht="13.05" customHeight="1" x14ac:dyDescent="0.2">
      <c r="A76" s="46" t="s">
        <v>101</v>
      </c>
      <c r="B76" s="46" t="s">
        <v>101</v>
      </c>
      <c r="C76" s="91">
        <v>400</v>
      </c>
      <c r="D76" s="46" t="s">
        <v>634</v>
      </c>
      <c r="E76" s="46" t="s">
        <v>19</v>
      </c>
      <c r="F76" s="46" t="s">
        <v>101</v>
      </c>
      <c r="G76" s="47" t="s">
        <v>31</v>
      </c>
      <c r="H76" s="70">
        <v>77</v>
      </c>
      <c r="I76" s="49" t="s">
        <v>102</v>
      </c>
      <c r="J76" s="43"/>
      <c r="K76" s="15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V76" s="16"/>
      <c r="W76" s="18">
        <f t="shared" si="10"/>
        <v>0</v>
      </c>
      <c r="X76" s="15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I76" s="16"/>
      <c r="AJ76" s="18">
        <f t="shared" si="11"/>
        <v>0</v>
      </c>
      <c r="AK76" s="15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V76" s="16"/>
      <c r="AW76" s="18">
        <f t="shared" si="12"/>
        <v>0</v>
      </c>
      <c r="AX76" s="15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I76" s="16"/>
      <c r="BJ76" s="18">
        <f t="shared" si="13"/>
        <v>0</v>
      </c>
      <c r="BK76" s="15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V76" s="16"/>
      <c r="BW76" s="18">
        <f t="shared" si="14"/>
        <v>0</v>
      </c>
      <c r="BX76" s="15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I76" s="16"/>
      <c r="CJ76" s="18">
        <f t="shared" si="15"/>
        <v>0</v>
      </c>
      <c r="CK76" s="15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V76" s="16"/>
      <c r="CW76" s="18">
        <f t="shared" si="16"/>
        <v>0</v>
      </c>
    </row>
    <row r="77" spans="1:101" ht="13.05" customHeight="1" x14ac:dyDescent="0.2">
      <c r="A77" s="46" t="s">
        <v>101</v>
      </c>
      <c r="B77" s="46" t="s">
        <v>101</v>
      </c>
      <c r="C77" s="91">
        <v>400</v>
      </c>
      <c r="D77" s="46" t="s">
        <v>634</v>
      </c>
      <c r="E77" s="46" t="s">
        <v>19</v>
      </c>
      <c r="F77" s="46" t="s">
        <v>101</v>
      </c>
      <c r="G77" s="47" t="s">
        <v>33</v>
      </c>
      <c r="H77" s="70">
        <v>82</v>
      </c>
      <c r="I77" s="49" t="s">
        <v>103</v>
      </c>
      <c r="J77" s="43"/>
      <c r="K77" s="15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V77" s="16"/>
      <c r="W77" s="18">
        <f t="shared" si="10"/>
        <v>0</v>
      </c>
      <c r="X77" s="15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I77" s="16"/>
      <c r="AJ77" s="18">
        <f t="shared" si="11"/>
        <v>0</v>
      </c>
      <c r="AK77" s="15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V77" s="16"/>
      <c r="AW77" s="18">
        <f t="shared" si="12"/>
        <v>0</v>
      </c>
      <c r="AX77" s="15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I77" s="16"/>
      <c r="BJ77" s="18">
        <f t="shared" si="13"/>
        <v>0</v>
      </c>
      <c r="BK77" s="15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V77" s="16"/>
      <c r="BW77" s="18">
        <f t="shared" si="14"/>
        <v>0</v>
      </c>
      <c r="BX77" s="15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I77" s="16"/>
      <c r="CJ77" s="18">
        <f t="shared" si="15"/>
        <v>0</v>
      </c>
      <c r="CK77" s="15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V77" s="16"/>
      <c r="CW77" s="18">
        <f t="shared" si="16"/>
        <v>0</v>
      </c>
    </row>
    <row r="78" spans="1:101" ht="13.05" customHeight="1" x14ac:dyDescent="0.2">
      <c r="A78" s="46" t="s">
        <v>101</v>
      </c>
      <c r="B78" s="46" t="s">
        <v>101</v>
      </c>
      <c r="C78" s="91">
        <v>400</v>
      </c>
      <c r="D78" s="46" t="s">
        <v>634</v>
      </c>
      <c r="E78" s="46" t="s">
        <v>19</v>
      </c>
      <c r="F78" s="46" t="s">
        <v>101</v>
      </c>
      <c r="G78" s="47" t="s">
        <v>33</v>
      </c>
      <c r="H78" s="70">
        <v>83</v>
      </c>
      <c r="I78" s="49" t="s">
        <v>104</v>
      </c>
      <c r="J78" s="43"/>
      <c r="K78" s="15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V78" s="16"/>
      <c r="W78" s="18">
        <f t="shared" si="10"/>
        <v>0</v>
      </c>
      <c r="X78" s="15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I78" s="16"/>
      <c r="AJ78" s="18">
        <f t="shared" si="11"/>
        <v>0</v>
      </c>
      <c r="AK78" s="15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V78" s="16"/>
      <c r="AW78" s="18">
        <f t="shared" si="12"/>
        <v>0</v>
      </c>
      <c r="AX78" s="15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I78" s="16"/>
      <c r="BJ78" s="18">
        <f t="shared" si="13"/>
        <v>0</v>
      </c>
      <c r="BK78" s="15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V78" s="16"/>
      <c r="BW78" s="18">
        <f t="shared" si="14"/>
        <v>0</v>
      </c>
      <c r="BX78" s="15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I78" s="16"/>
      <c r="CJ78" s="18">
        <f t="shared" si="15"/>
        <v>0</v>
      </c>
      <c r="CK78" s="15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V78" s="16"/>
      <c r="CW78" s="18">
        <f t="shared" si="16"/>
        <v>0</v>
      </c>
    </row>
    <row r="79" spans="1:101" ht="13.05" customHeight="1" x14ac:dyDescent="0.2">
      <c r="A79" s="46" t="s">
        <v>101</v>
      </c>
      <c r="B79" s="46" t="s">
        <v>101</v>
      </c>
      <c r="C79" s="91">
        <v>400</v>
      </c>
      <c r="D79" s="46" t="s">
        <v>634</v>
      </c>
      <c r="E79" s="46" t="s">
        <v>19</v>
      </c>
      <c r="F79" s="46" t="s">
        <v>101</v>
      </c>
      <c r="G79" s="47" t="s">
        <v>33</v>
      </c>
      <c r="H79" s="70">
        <v>84</v>
      </c>
      <c r="I79" s="49" t="s">
        <v>105</v>
      </c>
      <c r="J79" s="43"/>
      <c r="K79" s="15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V79" s="16"/>
      <c r="W79" s="18">
        <f t="shared" si="10"/>
        <v>0</v>
      </c>
      <c r="X79" s="15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I79" s="16"/>
      <c r="AJ79" s="18">
        <f t="shared" si="11"/>
        <v>0</v>
      </c>
      <c r="AK79" s="15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V79" s="16"/>
      <c r="AW79" s="18">
        <f t="shared" si="12"/>
        <v>0</v>
      </c>
      <c r="AX79" s="15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I79" s="16"/>
      <c r="BJ79" s="18">
        <f t="shared" si="13"/>
        <v>0</v>
      </c>
      <c r="BK79" s="15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V79" s="16"/>
      <c r="BW79" s="18">
        <f t="shared" si="14"/>
        <v>0</v>
      </c>
      <c r="BX79" s="15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I79" s="16"/>
      <c r="CJ79" s="18">
        <f t="shared" si="15"/>
        <v>0</v>
      </c>
      <c r="CK79" s="15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V79" s="16"/>
      <c r="CW79" s="18">
        <f t="shared" si="16"/>
        <v>0</v>
      </c>
    </row>
    <row r="80" spans="1:101" ht="13.05" customHeight="1" x14ac:dyDescent="0.2">
      <c r="A80" s="46" t="s">
        <v>101</v>
      </c>
      <c r="B80" s="46" t="s">
        <v>106</v>
      </c>
      <c r="C80" s="91">
        <v>400</v>
      </c>
      <c r="D80" s="46" t="s">
        <v>634</v>
      </c>
      <c r="E80" s="46" t="s">
        <v>19</v>
      </c>
      <c r="F80" s="46" t="s">
        <v>101</v>
      </c>
      <c r="G80" s="47" t="s">
        <v>33</v>
      </c>
      <c r="H80" s="70">
        <v>85</v>
      </c>
      <c r="I80" s="49" t="s">
        <v>107</v>
      </c>
      <c r="J80" s="43"/>
      <c r="K80" s="15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V80" s="16"/>
      <c r="W80" s="18">
        <f t="shared" si="10"/>
        <v>0</v>
      </c>
      <c r="X80" s="15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I80" s="16"/>
      <c r="AJ80" s="18">
        <f t="shared" si="11"/>
        <v>0</v>
      </c>
      <c r="AK80" s="15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V80" s="16"/>
      <c r="AW80" s="18">
        <f t="shared" si="12"/>
        <v>0</v>
      </c>
      <c r="AX80" s="15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I80" s="16"/>
      <c r="BJ80" s="18">
        <f t="shared" si="13"/>
        <v>0</v>
      </c>
      <c r="BK80" s="15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V80" s="16"/>
      <c r="BW80" s="18">
        <f t="shared" si="14"/>
        <v>0</v>
      </c>
      <c r="BX80" s="15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I80" s="16"/>
      <c r="CJ80" s="18">
        <f t="shared" si="15"/>
        <v>0</v>
      </c>
      <c r="CK80" s="15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V80" s="16"/>
      <c r="CW80" s="18">
        <f t="shared" si="16"/>
        <v>0</v>
      </c>
    </row>
    <row r="81" spans="1:101" ht="13.05" customHeight="1" x14ac:dyDescent="0.2">
      <c r="A81" s="46" t="s">
        <v>101</v>
      </c>
      <c r="B81" s="46" t="s">
        <v>106</v>
      </c>
      <c r="C81" s="91">
        <v>400</v>
      </c>
      <c r="D81" s="46" t="s">
        <v>634</v>
      </c>
      <c r="E81" s="46" t="s">
        <v>19</v>
      </c>
      <c r="F81" s="46" t="s">
        <v>101</v>
      </c>
      <c r="G81" s="47" t="s">
        <v>33</v>
      </c>
      <c r="H81" s="70">
        <v>86</v>
      </c>
      <c r="I81" s="49" t="s">
        <v>108</v>
      </c>
      <c r="J81" s="43"/>
      <c r="K81" s="15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V81" s="16"/>
      <c r="W81" s="18">
        <f t="shared" si="10"/>
        <v>0</v>
      </c>
      <c r="X81" s="15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I81" s="16"/>
      <c r="AJ81" s="18">
        <f t="shared" si="11"/>
        <v>0</v>
      </c>
      <c r="AK81" s="15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V81" s="16"/>
      <c r="AW81" s="18">
        <f t="shared" si="12"/>
        <v>0</v>
      </c>
      <c r="AX81" s="15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I81" s="16"/>
      <c r="BJ81" s="18">
        <f t="shared" si="13"/>
        <v>0</v>
      </c>
      <c r="BK81" s="15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V81" s="16"/>
      <c r="BW81" s="18">
        <f t="shared" si="14"/>
        <v>0</v>
      </c>
      <c r="BX81" s="15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I81" s="16"/>
      <c r="CJ81" s="18">
        <f t="shared" si="15"/>
        <v>0</v>
      </c>
      <c r="CK81" s="15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V81" s="16"/>
      <c r="CW81" s="18">
        <f t="shared" si="16"/>
        <v>0</v>
      </c>
    </row>
    <row r="82" spans="1:101" ht="13.05" customHeight="1" x14ac:dyDescent="0.2">
      <c r="A82" s="46" t="s">
        <v>101</v>
      </c>
      <c r="B82" s="46" t="s">
        <v>109</v>
      </c>
      <c r="C82" s="91">
        <v>400</v>
      </c>
      <c r="D82" s="46" t="s">
        <v>634</v>
      </c>
      <c r="E82" s="46" t="s">
        <v>19</v>
      </c>
      <c r="F82" s="46" t="s">
        <v>101</v>
      </c>
      <c r="G82" s="47" t="s">
        <v>59</v>
      </c>
      <c r="H82" s="70">
        <v>80</v>
      </c>
      <c r="I82" s="49" t="s">
        <v>110</v>
      </c>
      <c r="J82" s="43"/>
      <c r="K82" s="15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V82" s="16"/>
      <c r="W82" s="18">
        <f t="shared" si="10"/>
        <v>0</v>
      </c>
      <c r="X82" s="15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I82" s="16"/>
      <c r="AJ82" s="18">
        <f t="shared" si="11"/>
        <v>0</v>
      </c>
      <c r="AK82" s="15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V82" s="16"/>
      <c r="AW82" s="18">
        <f t="shared" si="12"/>
        <v>0</v>
      </c>
      <c r="AX82" s="15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I82" s="16"/>
      <c r="BJ82" s="18">
        <f t="shared" si="13"/>
        <v>0</v>
      </c>
      <c r="BK82" s="15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V82" s="16"/>
      <c r="BW82" s="18">
        <f t="shared" si="14"/>
        <v>0</v>
      </c>
      <c r="BX82" s="15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I82" s="16"/>
      <c r="CJ82" s="18">
        <f t="shared" si="15"/>
        <v>0</v>
      </c>
      <c r="CK82" s="15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V82" s="16"/>
      <c r="CW82" s="18">
        <f t="shared" si="16"/>
        <v>0</v>
      </c>
    </row>
    <row r="83" spans="1:101" ht="13.05" customHeight="1" x14ac:dyDescent="0.2">
      <c r="A83" s="46" t="s">
        <v>101</v>
      </c>
      <c r="B83" s="46" t="s">
        <v>109</v>
      </c>
      <c r="C83" s="91">
        <v>400</v>
      </c>
      <c r="D83" s="46" t="s">
        <v>634</v>
      </c>
      <c r="E83" s="46" t="s">
        <v>19</v>
      </c>
      <c r="F83" s="46" t="s">
        <v>101</v>
      </c>
      <c r="G83" s="47" t="s">
        <v>33</v>
      </c>
      <c r="H83" s="70">
        <v>81</v>
      </c>
      <c r="I83" s="49" t="s">
        <v>111</v>
      </c>
      <c r="J83" s="43"/>
      <c r="K83" s="15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V83" s="16"/>
      <c r="W83" s="18">
        <f t="shared" si="10"/>
        <v>0</v>
      </c>
      <c r="X83" s="15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I83" s="16"/>
      <c r="AJ83" s="18">
        <f t="shared" si="11"/>
        <v>0</v>
      </c>
      <c r="AK83" s="15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V83" s="16"/>
      <c r="AW83" s="18">
        <f t="shared" si="12"/>
        <v>0</v>
      </c>
      <c r="AX83" s="15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I83" s="16"/>
      <c r="BJ83" s="18">
        <f t="shared" si="13"/>
        <v>0</v>
      </c>
      <c r="BK83" s="15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V83" s="16"/>
      <c r="BW83" s="18">
        <f t="shared" si="14"/>
        <v>0</v>
      </c>
      <c r="BX83" s="15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I83" s="16"/>
      <c r="CJ83" s="18">
        <f t="shared" si="15"/>
        <v>0</v>
      </c>
      <c r="CK83" s="15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V83" s="16"/>
      <c r="CW83" s="18">
        <f t="shared" si="16"/>
        <v>0</v>
      </c>
    </row>
    <row r="84" spans="1:101" ht="13.05" customHeight="1" x14ac:dyDescent="0.2">
      <c r="A84" s="46" t="s">
        <v>101</v>
      </c>
      <c r="B84" s="46" t="s">
        <v>109</v>
      </c>
      <c r="C84" s="91">
        <v>400</v>
      </c>
      <c r="D84" s="46" t="s">
        <v>634</v>
      </c>
      <c r="E84" s="46" t="s">
        <v>19</v>
      </c>
      <c r="F84" s="46" t="s">
        <v>101</v>
      </c>
      <c r="G84" s="47" t="s">
        <v>33</v>
      </c>
      <c r="H84" s="70">
        <v>78</v>
      </c>
      <c r="I84" s="49" t="s">
        <v>112</v>
      </c>
      <c r="J84" s="43"/>
      <c r="K84" s="15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V84" s="16"/>
      <c r="W84" s="18">
        <f t="shared" si="10"/>
        <v>0</v>
      </c>
      <c r="X84" s="15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I84" s="16"/>
      <c r="AJ84" s="18">
        <f t="shared" si="11"/>
        <v>0</v>
      </c>
      <c r="AK84" s="15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V84" s="16"/>
      <c r="AW84" s="18">
        <f t="shared" si="12"/>
        <v>0</v>
      </c>
      <c r="AX84" s="15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I84" s="16"/>
      <c r="BJ84" s="18">
        <f t="shared" si="13"/>
        <v>0</v>
      </c>
      <c r="BK84" s="15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V84" s="16"/>
      <c r="BW84" s="18">
        <f t="shared" si="14"/>
        <v>0</v>
      </c>
      <c r="BX84" s="15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I84" s="16"/>
      <c r="CJ84" s="18">
        <f t="shared" si="15"/>
        <v>0</v>
      </c>
      <c r="CK84" s="15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V84" s="16"/>
      <c r="CW84" s="18">
        <f t="shared" si="16"/>
        <v>0</v>
      </c>
    </row>
    <row r="85" spans="1:101" ht="13.05" customHeight="1" x14ac:dyDescent="0.2">
      <c r="A85" s="46" t="s">
        <v>101</v>
      </c>
      <c r="B85" s="46" t="s">
        <v>109</v>
      </c>
      <c r="C85" s="91">
        <v>400</v>
      </c>
      <c r="D85" s="46" t="s">
        <v>634</v>
      </c>
      <c r="E85" s="46" t="s">
        <v>19</v>
      </c>
      <c r="F85" s="46" t="s">
        <v>101</v>
      </c>
      <c r="G85" s="47" t="s">
        <v>33</v>
      </c>
      <c r="H85" s="70">
        <v>79</v>
      </c>
      <c r="I85" s="49" t="s">
        <v>113</v>
      </c>
      <c r="J85" s="43"/>
      <c r="K85" s="15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V85" s="16"/>
      <c r="W85" s="18">
        <f t="shared" si="10"/>
        <v>0</v>
      </c>
      <c r="X85" s="15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I85" s="16"/>
      <c r="AJ85" s="18">
        <f t="shared" si="11"/>
        <v>0</v>
      </c>
      <c r="AK85" s="15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V85" s="16"/>
      <c r="AW85" s="18">
        <f t="shared" si="12"/>
        <v>0</v>
      </c>
      <c r="AX85" s="15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I85" s="16"/>
      <c r="BJ85" s="18">
        <f t="shared" si="13"/>
        <v>0</v>
      </c>
      <c r="BK85" s="15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V85" s="16"/>
      <c r="BW85" s="18">
        <f t="shared" si="14"/>
        <v>0</v>
      </c>
      <c r="BX85" s="15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I85" s="16"/>
      <c r="CJ85" s="18">
        <f t="shared" si="15"/>
        <v>0</v>
      </c>
      <c r="CK85" s="15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V85" s="16"/>
      <c r="CW85" s="18">
        <f t="shared" si="16"/>
        <v>0</v>
      </c>
    </row>
    <row r="86" spans="1:101" ht="13.05" customHeight="1" x14ac:dyDescent="0.2">
      <c r="A86" s="46" t="s">
        <v>101</v>
      </c>
      <c r="B86" s="46" t="s">
        <v>114</v>
      </c>
      <c r="C86" s="91">
        <v>400</v>
      </c>
      <c r="D86" s="46" t="s">
        <v>634</v>
      </c>
      <c r="E86" s="46" t="s">
        <v>19</v>
      </c>
      <c r="F86" s="46" t="s">
        <v>101</v>
      </c>
      <c r="G86" s="47" t="s">
        <v>59</v>
      </c>
      <c r="H86" s="70">
        <v>88</v>
      </c>
      <c r="I86" s="49" t="s">
        <v>115</v>
      </c>
      <c r="J86" s="43"/>
      <c r="K86" s="15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V86" s="16"/>
      <c r="W86" s="18">
        <f t="shared" si="10"/>
        <v>0</v>
      </c>
      <c r="X86" s="15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I86" s="16"/>
      <c r="AJ86" s="18">
        <f t="shared" si="11"/>
        <v>0</v>
      </c>
      <c r="AK86" s="15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V86" s="16"/>
      <c r="AW86" s="18">
        <f t="shared" si="12"/>
        <v>0</v>
      </c>
      <c r="AX86" s="15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I86" s="16"/>
      <c r="BJ86" s="18">
        <f t="shared" si="13"/>
        <v>0</v>
      </c>
      <c r="BK86" s="15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V86" s="16"/>
      <c r="BW86" s="18">
        <f t="shared" si="14"/>
        <v>0</v>
      </c>
      <c r="BX86" s="15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I86" s="16"/>
      <c r="CJ86" s="18">
        <f t="shared" si="15"/>
        <v>0</v>
      </c>
      <c r="CK86" s="15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V86" s="16"/>
      <c r="CW86" s="18">
        <f t="shared" si="16"/>
        <v>0</v>
      </c>
    </row>
    <row r="87" spans="1:101" ht="13.05" customHeight="1" x14ac:dyDescent="0.2">
      <c r="A87" s="46" t="s">
        <v>101</v>
      </c>
      <c r="B87" s="46" t="s">
        <v>114</v>
      </c>
      <c r="C87" s="91">
        <v>400</v>
      </c>
      <c r="D87" s="46" t="s">
        <v>634</v>
      </c>
      <c r="E87" s="46" t="s">
        <v>19</v>
      </c>
      <c r="F87" s="46" t="s">
        <v>101</v>
      </c>
      <c r="G87" s="47" t="s">
        <v>33</v>
      </c>
      <c r="H87" s="70">
        <v>87</v>
      </c>
      <c r="I87" s="49" t="s">
        <v>116</v>
      </c>
      <c r="J87" s="43"/>
      <c r="K87" s="15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V87" s="16"/>
      <c r="W87" s="18">
        <f t="shared" si="10"/>
        <v>0</v>
      </c>
      <c r="X87" s="15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I87" s="16"/>
      <c r="AJ87" s="18">
        <f t="shared" si="11"/>
        <v>0</v>
      </c>
      <c r="AK87" s="15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V87" s="16"/>
      <c r="AW87" s="18">
        <f t="shared" si="12"/>
        <v>0</v>
      </c>
      <c r="AX87" s="15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I87" s="16"/>
      <c r="BJ87" s="18">
        <f t="shared" si="13"/>
        <v>0</v>
      </c>
      <c r="BK87" s="15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V87" s="16"/>
      <c r="BW87" s="18">
        <f t="shared" si="14"/>
        <v>0</v>
      </c>
      <c r="BX87" s="15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I87" s="16"/>
      <c r="CJ87" s="18">
        <f t="shared" si="15"/>
        <v>0</v>
      </c>
      <c r="CK87" s="15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V87" s="16"/>
      <c r="CW87" s="18">
        <f t="shared" si="16"/>
        <v>0</v>
      </c>
    </row>
    <row r="88" spans="1:101" ht="13.05" customHeight="1" x14ac:dyDescent="0.2">
      <c r="A88" s="46" t="s">
        <v>101</v>
      </c>
      <c r="B88" s="46" t="s">
        <v>114</v>
      </c>
      <c r="C88" s="91">
        <v>400</v>
      </c>
      <c r="D88" s="46" t="s">
        <v>634</v>
      </c>
      <c r="E88" s="46" t="s">
        <v>19</v>
      </c>
      <c r="F88" s="46" t="s">
        <v>101</v>
      </c>
      <c r="G88" s="47" t="s">
        <v>33</v>
      </c>
      <c r="H88" s="70">
        <v>287</v>
      </c>
      <c r="I88" s="49" t="s">
        <v>117</v>
      </c>
      <c r="J88" s="43"/>
      <c r="K88" s="15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V88" s="16"/>
      <c r="W88" s="18">
        <f t="shared" si="10"/>
        <v>0</v>
      </c>
      <c r="X88" s="15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I88" s="16"/>
      <c r="AJ88" s="18">
        <f t="shared" si="11"/>
        <v>0</v>
      </c>
      <c r="AK88" s="15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V88" s="16"/>
      <c r="AW88" s="18">
        <f t="shared" si="12"/>
        <v>0</v>
      </c>
      <c r="AX88" s="15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I88" s="16"/>
      <c r="BJ88" s="18">
        <f t="shared" si="13"/>
        <v>0</v>
      </c>
      <c r="BK88" s="15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V88" s="16"/>
      <c r="BW88" s="18">
        <f t="shared" si="14"/>
        <v>0</v>
      </c>
      <c r="BX88" s="15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I88" s="16"/>
      <c r="CJ88" s="18">
        <f t="shared" si="15"/>
        <v>0</v>
      </c>
      <c r="CK88" s="15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V88" s="16"/>
      <c r="CW88" s="18">
        <f t="shared" si="16"/>
        <v>0</v>
      </c>
    </row>
    <row r="89" spans="1:101" ht="13.05" customHeight="1" x14ac:dyDescent="0.2">
      <c r="A89" s="46" t="s">
        <v>101</v>
      </c>
      <c r="B89" s="46" t="s">
        <v>114</v>
      </c>
      <c r="C89" s="91">
        <v>400</v>
      </c>
      <c r="D89" s="46" t="s">
        <v>634</v>
      </c>
      <c r="E89" s="46" t="s">
        <v>19</v>
      </c>
      <c r="F89" s="46" t="s">
        <v>101</v>
      </c>
      <c r="G89" s="47" t="s">
        <v>33</v>
      </c>
      <c r="H89" s="70">
        <v>89</v>
      </c>
      <c r="I89" s="49" t="s">
        <v>118</v>
      </c>
      <c r="J89" s="43"/>
      <c r="K89" s="15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V89" s="16"/>
      <c r="W89" s="18">
        <f t="shared" si="10"/>
        <v>0</v>
      </c>
      <c r="X89" s="15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I89" s="16"/>
      <c r="AJ89" s="18">
        <f t="shared" si="11"/>
        <v>0</v>
      </c>
      <c r="AK89" s="15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V89" s="16"/>
      <c r="AW89" s="18">
        <f t="shared" si="12"/>
        <v>0</v>
      </c>
      <c r="AX89" s="15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I89" s="16"/>
      <c r="BJ89" s="18">
        <f t="shared" si="13"/>
        <v>0</v>
      </c>
      <c r="BK89" s="15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V89" s="16"/>
      <c r="BW89" s="18">
        <f t="shared" si="14"/>
        <v>0</v>
      </c>
      <c r="BX89" s="15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I89" s="16"/>
      <c r="CJ89" s="18">
        <f t="shared" si="15"/>
        <v>0</v>
      </c>
      <c r="CK89" s="15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V89" s="16"/>
      <c r="CW89" s="18">
        <f t="shared" si="16"/>
        <v>0</v>
      </c>
    </row>
    <row r="90" spans="1:101" ht="13.05" customHeight="1" x14ac:dyDescent="0.2">
      <c r="A90" s="46" t="s">
        <v>101</v>
      </c>
      <c r="B90" s="46" t="s">
        <v>114</v>
      </c>
      <c r="C90" s="91">
        <v>400</v>
      </c>
      <c r="D90" s="46" t="s">
        <v>634</v>
      </c>
      <c r="E90" s="46" t="s">
        <v>19</v>
      </c>
      <c r="F90" s="46" t="s">
        <v>101</v>
      </c>
      <c r="G90" s="47" t="s">
        <v>33</v>
      </c>
      <c r="H90" s="70">
        <v>90</v>
      </c>
      <c r="I90" s="49" t="s">
        <v>119</v>
      </c>
      <c r="J90" s="43"/>
      <c r="K90" s="15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V90" s="16"/>
      <c r="W90" s="18">
        <f t="shared" si="10"/>
        <v>0</v>
      </c>
      <c r="X90" s="15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I90" s="16"/>
      <c r="AJ90" s="18">
        <f t="shared" si="11"/>
        <v>0</v>
      </c>
      <c r="AK90" s="15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V90" s="16"/>
      <c r="AW90" s="18">
        <f t="shared" si="12"/>
        <v>0</v>
      </c>
      <c r="AX90" s="15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I90" s="16"/>
      <c r="BJ90" s="18">
        <f t="shared" si="13"/>
        <v>0</v>
      </c>
      <c r="BK90" s="15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V90" s="16"/>
      <c r="BW90" s="18">
        <f t="shared" si="14"/>
        <v>0</v>
      </c>
      <c r="BX90" s="15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I90" s="16"/>
      <c r="CJ90" s="18">
        <f t="shared" si="15"/>
        <v>0</v>
      </c>
      <c r="CK90" s="15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V90" s="16"/>
      <c r="CW90" s="18">
        <f t="shared" si="16"/>
        <v>0</v>
      </c>
    </row>
    <row r="91" spans="1:101" ht="13.05" customHeight="1" x14ac:dyDescent="0.2">
      <c r="A91" s="46" t="s">
        <v>6</v>
      </c>
      <c r="B91" s="46" t="s">
        <v>18</v>
      </c>
      <c r="C91" s="91">
        <v>400</v>
      </c>
      <c r="D91" s="46" t="s">
        <v>634</v>
      </c>
      <c r="E91" s="46" t="s">
        <v>19</v>
      </c>
      <c r="F91" s="46" t="s">
        <v>20</v>
      </c>
      <c r="G91" s="47" t="s">
        <v>33</v>
      </c>
      <c r="H91" s="70">
        <v>68</v>
      </c>
      <c r="I91" s="49" t="s">
        <v>120</v>
      </c>
      <c r="J91" s="43"/>
      <c r="K91" s="15">
        <v>0</v>
      </c>
      <c r="L91" s="2">
        <v>0</v>
      </c>
      <c r="M91" s="2">
        <v>0</v>
      </c>
      <c r="N91" s="2">
        <v>0</v>
      </c>
      <c r="O91" s="2">
        <v>0</v>
      </c>
      <c r="P91" s="2">
        <v>1</v>
      </c>
      <c r="Q91" s="2">
        <v>0</v>
      </c>
      <c r="R91" s="2">
        <v>0</v>
      </c>
      <c r="V91" s="16"/>
      <c r="W91" s="18">
        <f t="shared" si="10"/>
        <v>1</v>
      </c>
      <c r="X91" s="15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I91" s="16"/>
      <c r="AJ91" s="18">
        <f t="shared" si="11"/>
        <v>0</v>
      </c>
      <c r="AK91" s="15">
        <v>0</v>
      </c>
      <c r="AL91" s="2">
        <v>0</v>
      </c>
      <c r="AM91" s="2">
        <v>0</v>
      </c>
      <c r="AN91" s="2">
        <v>0</v>
      </c>
      <c r="AO91" s="2">
        <v>0</v>
      </c>
      <c r="AP91" s="2">
        <v>1</v>
      </c>
      <c r="AQ91" s="2">
        <v>0</v>
      </c>
      <c r="AR91" s="2">
        <v>0</v>
      </c>
      <c r="AV91" s="16"/>
      <c r="AW91" s="18">
        <f t="shared" si="12"/>
        <v>1</v>
      </c>
      <c r="AX91" s="15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I91" s="16"/>
      <c r="BJ91" s="18">
        <f t="shared" si="13"/>
        <v>0</v>
      </c>
      <c r="BK91" s="15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V91" s="16"/>
      <c r="BW91" s="18">
        <f t="shared" si="14"/>
        <v>0</v>
      </c>
      <c r="BX91" s="15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I91" s="16"/>
      <c r="CJ91" s="18">
        <f t="shared" si="15"/>
        <v>0</v>
      </c>
      <c r="CK91" s="15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V91" s="16"/>
      <c r="CW91" s="18">
        <f t="shared" si="16"/>
        <v>0</v>
      </c>
    </row>
    <row r="92" spans="1:101" ht="13.05" customHeight="1" x14ac:dyDescent="0.2">
      <c r="A92" s="46" t="s">
        <v>6</v>
      </c>
      <c r="B92" s="46" t="s">
        <v>18</v>
      </c>
      <c r="C92" s="91">
        <v>400</v>
      </c>
      <c r="D92" s="46" t="s">
        <v>634</v>
      </c>
      <c r="E92" s="46" t="s">
        <v>19</v>
      </c>
      <c r="F92" s="46" t="s">
        <v>20</v>
      </c>
      <c r="G92" s="47" t="s">
        <v>59</v>
      </c>
      <c r="H92" s="70">
        <v>69</v>
      </c>
      <c r="I92" s="49" t="s">
        <v>121</v>
      </c>
      <c r="J92" s="43"/>
      <c r="K92" s="15">
        <v>0</v>
      </c>
      <c r="L92" s="2">
        <v>0</v>
      </c>
      <c r="M92" s="2">
        <v>45</v>
      </c>
      <c r="N92" s="2">
        <v>0</v>
      </c>
      <c r="O92" s="2">
        <v>0</v>
      </c>
      <c r="P92" s="2">
        <v>8</v>
      </c>
      <c r="Q92" s="2">
        <v>1</v>
      </c>
      <c r="R92" s="2">
        <v>0</v>
      </c>
      <c r="V92" s="16"/>
      <c r="W92" s="18">
        <f t="shared" si="10"/>
        <v>54</v>
      </c>
      <c r="X92" s="15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I92" s="16"/>
      <c r="AJ92" s="18">
        <f t="shared" si="11"/>
        <v>0</v>
      </c>
      <c r="AK92" s="15">
        <v>0</v>
      </c>
      <c r="AL92" s="2">
        <v>0</v>
      </c>
      <c r="AM92" s="2">
        <v>45</v>
      </c>
      <c r="AN92" s="2">
        <v>0</v>
      </c>
      <c r="AO92" s="2">
        <v>0</v>
      </c>
      <c r="AP92" s="2">
        <v>7</v>
      </c>
      <c r="AQ92" s="2">
        <v>1</v>
      </c>
      <c r="AR92" s="2">
        <v>0</v>
      </c>
      <c r="AV92" s="16"/>
      <c r="AW92" s="18">
        <f t="shared" si="12"/>
        <v>53</v>
      </c>
      <c r="AX92" s="15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I92" s="16"/>
      <c r="BJ92" s="18">
        <f t="shared" si="13"/>
        <v>0</v>
      </c>
      <c r="BK92" s="15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V92" s="16"/>
      <c r="BW92" s="18">
        <f t="shared" si="14"/>
        <v>0</v>
      </c>
      <c r="BX92" s="15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I92" s="16"/>
      <c r="CJ92" s="18">
        <f t="shared" si="15"/>
        <v>0</v>
      </c>
      <c r="CK92" s="15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V92" s="16"/>
      <c r="CW92" s="18">
        <f t="shared" si="16"/>
        <v>0</v>
      </c>
    </row>
    <row r="93" spans="1:101" ht="13.05" customHeight="1" x14ac:dyDescent="0.2">
      <c r="A93" s="46" t="s">
        <v>6</v>
      </c>
      <c r="B93" s="46" t="s">
        <v>18</v>
      </c>
      <c r="C93" s="91">
        <v>400</v>
      </c>
      <c r="D93" s="46" t="s">
        <v>634</v>
      </c>
      <c r="E93" s="46" t="s">
        <v>19</v>
      </c>
      <c r="F93" s="46" t="s">
        <v>20</v>
      </c>
      <c r="G93" s="47" t="s">
        <v>33</v>
      </c>
      <c r="H93" s="70">
        <v>283</v>
      </c>
      <c r="I93" s="49" t="s">
        <v>122</v>
      </c>
      <c r="J93" s="43"/>
      <c r="K93" s="15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V93" s="16"/>
      <c r="W93" s="18">
        <f t="shared" si="10"/>
        <v>0</v>
      </c>
      <c r="X93" s="15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I93" s="16"/>
      <c r="AJ93" s="18">
        <f t="shared" si="11"/>
        <v>0</v>
      </c>
      <c r="AK93" s="15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V93" s="16"/>
      <c r="AW93" s="18">
        <f t="shared" si="12"/>
        <v>0</v>
      </c>
      <c r="AX93" s="15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I93" s="16"/>
      <c r="BJ93" s="18">
        <f t="shared" si="13"/>
        <v>0</v>
      </c>
      <c r="BK93" s="15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V93" s="16"/>
      <c r="BW93" s="18">
        <f t="shared" si="14"/>
        <v>0</v>
      </c>
      <c r="BX93" s="15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I93" s="16"/>
      <c r="CJ93" s="18">
        <f t="shared" si="15"/>
        <v>0</v>
      </c>
      <c r="CK93" s="15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V93" s="16"/>
      <c r="CW93" s="18">
        <f t="shared" si="16"/>
        <v>0</v>
      </c>
    </row>
    <row r="94" spans="1:101" ht="13.05" customHeight="1" x14ac:dyDescent="0.2">
      <c r="A94" s="46" t="s">
        <v>6</v>
      </c>
      <c r="B94" s="46" t="s">
        <v>18</v>
      </c>
      <c r="C94" s="91">
        <v>400</v>
      </c>
      <c r="D94" s="46" t="s">
        <v>634</v>
      </c>
      <c r="E94" s="46" t="s">
        <v>19</v>
      </c>
      <c r="F94" s="46" t="s">
        <v>20</v>
      </c>
      <c r="G94" s="47" t="s">
        <v>33</v>
      </c>
      <c r="H94" s="70">
        <v>284</v>
      </c>
      <c r="I94" s="49" t="s">
        <v>123</v>
      </c>
      <c r="J94" s="43"/>
      <c r="K94" s="15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V94" s="16"/>
      <c r="W94" s="18">
        <f t="shared" si="10"/>
        <v>0</v>
      </c>
      <c r="X94" s="15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I94" s="16"/>
      <c r="AJ94" s="18">
        <f t="shared" si="11"/>
        <v>0</v>
      </c>
      <c r="AK94" s="15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V94" s="16"/>
      <c r="AW94" s="18">
        <f t="shared" si="12"/>
        <v>0</v>
      </c>
      <c r="AX94" s="15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I94" s="16"/>
      <c r="BJ94" s="18">
        <f t="shared" si="13"/>
        <v>0</v>
      </c>
      <c r="BK94" s="15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V94" s="16"/>
      <c r="BW94" s="18">
        <f t="shared" si="14"/>
        <v>0</v>
      </c>
      <c r="BX94" s="15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I94" s="16"/>
      <c r="CJ94" s="18">
        <f t="shared" si="15"/>
        <v>0</v>
      </c>
      <c r="CK94" s="15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V94" s="16"/>
      <c r="CW94" s="18">
        <f t="shared" si="16"/>
        <v>0</v>
      </c>
    </row>
    <row r="95" spans="1:101" ht="13.05" customHeight="1" x14ac:dyDescent="0.2">
      <c r="A95" s="46" t="s">
        <v>6</v>
      </c>
      <c r="B95" s="46" t="s">
        <v>18</v>
      </c>
      <c r="C95" s="91">
        <v>400</v>
      </c>
      <c r="D95" s="46" t="s">
        <v>634</v>
      </c>
      <c r="E95" s="46" t="s">
        <v>19</v>
      </c>
      <c r="F95" s="46" t="s">
        <v>20</v>
      </c>
      <c r="G95" s="47" t="s">
        <v>59</v>
      </c>
      <c r="H95" s="70">
        <v>285</v>
      </c>
      <c r="I95" s="49" t="s">
        <v>124</v>
      </c>
      <c r="J95" s="43"/>
      <c r="K95" s="15">
        <v>0</v>
      </c>
      <c r="L95" s="2">
        <v>0</v>
      </c>
      <c r="M95" s="2">
        <v>0</v>
      </c>
      <c r="N95" s="2">
        <v>0</v>
      </c>
      <c r="O95" s="2">
        <v>28</v>
      </c>
      <c r="P95" s="2">
        <v>8</v>
      </c>
      <c r="Q95" s="2">
        <v>3</v>
      </c>
      <c r="R95" s="2">
        <v>2</v>
      </c>
      <c r="V95" s="16"/>
      <c r="W95" s="18">
        <f t="shared" si="10"/>
        <v>41</v>
      </c>
      <c r="X95" s="15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I95" s="16"/>
      <c r="AJ95" s="18">
        <f t="shared" si="11"/>
        <v>0</v>
      </c>
      <c r="AK95" s="15">
        <v>0</v>
      </c>
      <c r="AL95" s="2">
        <v>0</v>
      </c>
      <c r="AM95" s="2">
        <v>0</v>
      </c>
      <c r="AN95" s="2">
        <v>0</v>
      </c>
      <c r="AO95" s="2">
        <v>28</v>
      </c>
      <c r="AP95" s="2">
        <v>8</v>
      </c>
      <c r="AQ95" s="2">
        <v>3</v>
      </c>
      <c r="AR95" s="2">
        <v>2</v>
      </c>
      <c r="AV95" s="16"/>
      <c r="AW95" s="18">
        <f t="shared" si="12"/>
        <v>41</v>
      </c>
      <c r="AX95" s="15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I95" s="16"/>
      <c r="BJ95" s="18">
        <f t="shared" si="13"/>
        <v>0</v>
      </c>
      <c r="BK95" s="15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V95" s="16"/>
      <c r="BW95" s="18">
        <f t="shared" si="14"/>
        <v>0</v>
      </c>
      <c r="BX95" s="15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I95" s="16"/>
      <c r="CJ95" s="18">
        <f t="shared" si="15"/>
        <v>0</v>
      </c>
      <c r="CK95" s="15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V95" s="16"/>
      <c r="CW95" s="18">
        <f t="shared" si="16"/>
        <v>0</v>
      </c>
    </row>
    <row r="96" spans="1:101" ht="13.05" customHeight="1" x14ac:dyDescent="0.2">
      <c r="A96" s="46" t="s">
        <v>6</v>
      </c>
      <c r="B96" s="46" t="s">
        <v>18</v>
      </c>
      <c r="C96" s="91">
        <v>400</v>
      </c>
      <c r="D96" s="46" t="s">
        <v>634</v>
      </c>
      <c r="E96" s="46" t="s">
        <v>19</v>
      </c>
      <c r="F96" s="46" t="s">
        <v>20</v>
      </c>
      <c r="G96" s="47" t="s">
        <v>33</v>
      </c>
      <c r="H96" s="70">
        <v>286</v>
      </c>
      <c r="I96" s="49" t="s">
        <v>125</v>
      </c>
      <c r="J96" s="43"/>
      <c r="K96" s="15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V96" s="16"/>
      <c r="W96" s="18">
        <f t="shared" si="10"/>
        <v>0</v>
      </c>
      <c r="X96" s="15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I96" s="16"/>
      <c r="AJ96" s="18">
        <f t="shared" si="11"/>
        <v>0</v>
      </c>
      <c r="AK96" s="15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V96" s="16"/>
      <c r="AW96" s="18">
        <f t="shared" si="12"/>
        <v>0</v>
      </c>
      <c r="AX96" s="15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I96" s="16"/>
      <c r="BJ96" s="18">
        <f t="shared" si="13"/>
        <v>0</v>
      </c>
      <c r="BK96" s="15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V96" s="16"/>
      <c r="BW96" s="18">
        <f t="shared" si="14"/>
        <v>0</v>
      </c>
      <c r="BX96" s="15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I96" s="16"/>
      <c r="CJ96" s="18">
        <f t="shared" si="15"/>
        <v>0</v>
      </c>
      <c r="CK96" s="15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V96" s="16"/>
      <c r="CW96" s="18">
        <f t="shared" si="16"/>
        <v>0</v>
      </c>
    </row>
    <row r="97" spans="1:101" ht="13.05" customHeight="1" x14ac:dyDescent="0.2">
      <c r="A97" s="46" t="s">
        <v>6</v>
      </c>
      <c r="B97" s="46" t="s">
        <v>18</v>
      </c>
      <c r="C97" s="91">
        <v>400</v>
      </c>
      <c r="D97" s="46" t="s">
        <v>634</v>
      </c>
      <c r="E97" s="46" t="s">
        <v>19</v>
      </c>
      <c r="F97" s="46" t="s">
        <v>20</v>
      </c>
      <c r="G97" s="47" t="s">
        <v>33</v>
      </c>
      <c r="H97" s="70">
        <v>67</v>
      </c>
      <c r="I97" s="49" t="s">
        <v>126</v>
      </c>
      <c r="J97" s="43"/>
      <c r="K97" s="15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V97" s="16"/>
      <c r="W97" s="18">
        <f t="shared" si="10"/>
        <v>0</v>
      </c>
      <c r="X97" s="15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I97" s="16"/>
      <c r="AJ97" s="18">
        <f t="shared" si="11"/>
        <v>0</v>
      </c>
      <c r="AK97" s="15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V97" s="16"/>
      <c r="AW97" s="18">
        <f t="shared" si="12"/>
        <v>0</v>
      </c>
      <c r="AX97" s="15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I97" s="16"/>
      <c r="BJ97" s="18">
        <f t="shared" si="13"/>
        <v>0</v>
      </c>
      <c r="BK97" s="15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V97" s="16"/>
      <c r="BW97" s="18">
        <f t="shared" si="14"/>
        <v>0</v>
      </c>
      <c r="BX97" s="15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I97" s="16"/>
      <c r="CJ97" s="18">
        <f t="shared" si="15"/>
        <v>0</v>
      </c>
      <c r="CK97" s="15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V97" s="16"/>
      <c r="CW97" s="18">
        <f t="shared" si="16"/>
        <v>0</v>
      </c>
    </row>
    <row r="98" spans="1:101" ht="13.05" customHeight="1" x14ac:dyDescent="0.2">
      <c r="A98" s="46" t="s">
        <v>6</v>
      </c>
      <c r="B98" s="46" t="s">
        <v>18</v>
      </c>
      <c r="C98" s="91">
        <v>400</v>
      </c>
      <c r="D98" s="46" t="s">
        <v>634</v>
      </c>
      <c r="E98" s="46" t="s">
        <v>19</v>
      </c>
      <c r="F98" s="46" t="s">
        <v>20</v>
      </c>
      <c r="G98" s="47" t="s">
        <v>33</v>
      </c>
      <c r="H98" s="70">
        <v>14370</v>
      </c>
      <c r="I98" s="49" t="s">
        <v>127</v>
      </c>
      <c r="J98" s="43"/>
      <c r="K98" s="15">
        <v>0</v>
      </c>
      <c r="L98" s="2">
        <v>0</v>
      </c>
      <c r="M98" s="2">
        <v>0</v>
      </c>
      <c r="N98" s="2">
        <v>0</v>
      </c>
      <c r="O98" s="2">
        <v>0</v>
      </c>
      <c r="P98" s="2">
        <v>5</v>
      </c>
      <c r="Q98" s="2">
        <v>0</v>
      </c>
      <c r="R98" s="2">
        <v>0</v>
      </c>
      <c r="V98" s="16"/>
      <c r="W98" s="18">
        <f t="shared" si="10"/>
        <v>5</v>
      </c>
      <c r="X98" s="15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I98" s="16"/>
      <c r="AJ98" s="18">
        <f t="shared" si="11"/>
        <v>0</v>
      </c>
      <c r="AK98" s="15">
        <v>0</v>
      </c>
      <c r="AL98" s="2">
        <v>0</v>
      </c>
      <c r="AM98" s="2">
        <v>0</v>
      </c>
      <c r="AN98" s="2">
        <v>0</v>
      </c>
      <c r="AO98" s="2">
        <v>0</v>
      </c>
      <c r="AP98" s="2">
        <v>5</v>
      </c>
      <c r="AQ98" s="2">
        <v>0</v>
      </c>
      <c r="AR98" s="2">
        <v>0</v>
      </c>
      <c r="AV98" s="16"/>
      <c r="AW98" s="18">
        <f t="shared" si="12"/>
        <v>5</v>
      </c>
      <c r="AX98" s="15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I98" s="16"/>
      <c r="BJ98" s="18">
        <f t="shared" si="13"/>
        <v>0</v>
      </c>
      <c r="BK98" s="15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V98" s="16"/>
      <c r="BW98" s="18">
        <f t="shared" si="14"/>
        <v>0</v>
      </c>
      <c r="BX98" s="15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I98" s="16"/>
      <c r="CJ98" s="18">
        <f t="shared" si="15"/>
        <v>0</v>
      </c>
      <c r="CK98" s="15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V98" s="16"/>
      <c r="CW98" s="18">
        <f t="shared" si="16"/>
        <v>0</v>
      </c>
    </row>
    <row r="99" spans="1:101" ht="13.05" customHeight="1" x14ac:dyDescent="0.2">
      <c r="A99" s="46" t="s">
        <v>6</v>
      </c>
      <c r="B99" s="46" t="s">
        <v>18</v>
      </c>
      <c r="C99" s="91">
        <v>400</v>
      </c>
      <c r="D99" s="46" t="s">
        <v>634</v>
      </c>
      <c r="E99" s="46" t="s">
        <v>19</v>
      </c>
      <c r="F99" s="46" t="s">
        <v>20</v>
      </c>
      <c r="G99" s="47" t="s">
        <v>33</v>
      </c>
      <c r="H99" s="70">
        <v>30036</v>
      </c>
      <c r="I99" s="49" t="s">
        <v>128</v>
      </c>
      <c r="J99" s="43"/>
      <c r="K99" s="15">
        <v>0</v>
      </c>
      <c r="L99" s="2">
        <v>0</v>
      </c>
      <c r="M99" s="2">
        <v>0</v>
      </c>
      <c r="N99" s="2">
        <v>0</v>
      </c>
      <c r="O99" s="2">
        <v>8</v>
      </c>
      <c r="P99" s="2">
        <v>0</v>
      </c>
      <c r="Q99" s="2">
        <v>0</v>
      </c>
      <c r="R99" s="2">
        <v>0</v>
      </c>
      <c r="V99" s="16"/>
      <c r="W99" s="18">
        <f t="shared" si="10"/>
        <v>8</v>
      </c>
      <c r="X99" s="15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I99" s="16"/>
      <c r="AJ99" s="18">
        <f t="shared" si="11"/>
        <v>0</v>
      </c>
      <c r="AK99" s="15">
        <v>0</v>
      </c>
      <c r="AL99" s="2">
        <v>0</v>
      </c>
      <c r="AM99" s="2">
        <v>0</v>
      </c>
      <c r="AN99" s="2">
        <v>0</v>
      </c>
      <c r="AO99" s="2">
        <v>8</v>
      </c>
      <c r="AP99" s="2">
        <v>0</v>
      </c>
      <c r="AQ99" s="2">
        <v>0</v>
      </c>
      <c r="AR99" s="2">
        <v>0</v>
      </c>
      <c r="AV99" s="16"/>
      <c r="AW99" s="18">
        <f t="shared" si="12"/>
        <v>8</v>
      </c>
      <c r="AX99" s="15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I99" s="16"/>
      <c r="BJ99" s="18">
        <f t="shared" si="13"/>
        <v>0</v>
      </c>
      <c r="BK99" s="15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V99" s="16"/>
      <c r="BW99" s="18">
        <f t="shared" si="14"/>
        <v>0</v>
      </c>
      <c r="BX99" s="15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I99" s="16"/>
      <c r="CJ99" s="18">
        <f t="shared" si="15"/>
        <v>0</v>
      </c>
      <c r="CK99" s="15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V99" s="16"/>
      <c r="CW99" s="18">
        <f t="shared" si="16"/>
        <v>0</v>
      </c>
    </row>
    <row r="100" spans="1:101" ht="13.05" customHeight="1" x14ac:dyDescent="0.2">
      <c r="A100" s="46" t="s">
        <v>6</v>
      </c>
      <c r="B100" s="46" t="s">
        <v>129</v>
      </c>
      <c r="C100" s="91">
        <v>400</v>
      </c>
      <c r="D100" s="46" t="s">
        <v>634</v>
      </c>
      <c r="E100" s="46" t="s">
        <v>19</v>
      </c>
      <c r="F100" s="46" t="s">
        <v>20</v>
      </c>
      <c r="G100" s="47" t="s">
        <v>59</v>
      </c>
      <c r="H100" s="70">
        <v>74</v>
      </c>
      <c r="I100" s="49" t="s">
        <v>130</v>
      </c>
      <c r="J100" s="43"/>
      <c r="K100" s="15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V100" s="16"/>
      <c r="W100" s="18">
        <f t="shared" si="10"/>
        <v>0</v>
      </c>
      <c r="X100" s="15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I100" s="16"/>
      <c r="AJ100" s="18">
        <f t="shared" si="11"/>
        <v>0</v>
      </c>
      <c r="AK100" s="15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V100" s="16"/>
      <c r="AW100" s="18">
        <f t="shared" si="12"/>
        <v>0</v>
      </c>
      <c r="AX100" s="15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I100" s="16"/>
      <c r="BJ100" s="18">
        <f t="shared" si="13"/>
        <v>0</v>
      </c>
      <c r="BK100" s="15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V100" s="16"/>
      <c r="BW100" s="18">
        <f t="shared" si="14"/>
        <v>0</v>
      </c>
      <c r="BX100" s="15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I100" s="16"/>
      <c r="CJ100" s="18">
        <f t="shared" si="15"/>
        <v>0</v>
      </c>
      <c r="CK100" s="15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V100" s="16"/>
      <c r="CW100" s="18">
        <f t="shared" si="16"/>
        <v>0</v>
      </c>
    </row>
    <row r="101" spans="1:101" ht="13.05" customHeight="1" x14ac:dyDescent="0.2">
      <c r="A101" s="46" t="s">
        <v>6</v>
      </c>
      <c r="B101" s="46" t="s">
        <v>129</v>
      </c>
      <c r="C101" s="91">
        <v>400</v>
      </c>
      <c r="D101" s="46" t="s">
        <v>634</v>
      </c>
      <c r="E101" s="46" t="s">
        <v>19</v>
      </c>
      <c r="F101" s="46" t="s">
        <v>20</v>
      </c>
      <c r="G101" s="47" t="s">
        <v>33</v>
      </c>
      <c r="H101" s="70">
        <v>72</v>
      </c>
      <c r="I101" s="49" t="s">
        <v>131</v>
      </c>
      <c r="J101" s="43"/>
      <c r="K101" s="15">
        <v>0</v>
      </c>
      <c r="L101" s="2">
        <v>0</v>
      </c>
      <c r="M101" s="2">
        <v>0</v>
      </c>
      <c r="N101" s="2">
        <v>0</v>
      </c>
      <c r="O101" s="2">
        <v>7</v>
      </c>
      <c r="P101" s="2">
        <v>0</v>
      </c>
      <c r="Q101" s="2">
        <v>0</v>
      </c>
      <c r="R101" s="2">
        <v>0</v>
      </c>
      <c r="V101" s="16"/>
      <c r="W101" s="18">
        <f t="shared" si="10"/>
        <v>7</v>
      </c>
      <c r="X101" s="15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I101" s="16"/>
      <c r="AJ101" s="18">
        <f t="shared" si="11"/>
        <v>0</v>
      </c>
      <c r="AK101" s="15">
        <v>0</v>
      </c>
      <c r="AL101" s="2">
        <v>0</v>
      </c>
      <c r="AM101" s="2">
        <v>0</v>
      </c>
      <c r="AN101" s="2">
        <v>0</v>
      </c>
      <c r="AO101" s="2">
        <v>7</v>
      </c>
      <c r="AP101" s="2">
        <v>0</v>
      </c>
      <c r="AQ101" s="2">
        <v>0</v>
      </c>
      <c r="AR101" s="2">
        <v>0</v>
      </c>
      <c r="AV101" s="16"/>
      <c r="AW101" s="18">
        <f t="shared" si="12"/>
        <v>7</v>
      </c>
      <c r="AX101" s="15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I101" s="16"/>
      <c r="BJ101" s="18">
        <f t="shared" si="13"/>
        <v>0</v>
      </c>
      <c r="BK101" s="15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V101" s="16"/>
      <c r="BW101" s="18">
        <f t="shared" si="14"/>
        <v>0</v>
      </c>
      <c r="BX101" s="15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I101" s="16"/>
      <c r="CJ101" s="18">
        <f t="shared" si="15"/>
        <v>0</v>
      </c>
      <c r="CK101" s="15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V101" s="16"/>
      <c r="CW101" s="18">
        <f t="shared" si="16"/>
        <v>0</v>
      </c>
    </row>
    <row r="102" spans="1:101" ht="13.05" customHeight="1" x14ac:dyDescent="0.2">
      <c r="A102" s="46" t="s">
        <v>6</v>
      </c>
      <c r="B102" s="46" t="s">
        <v>129</v>
      </c>
      <c r="C102" s="91">
        <v>400</v>
      </c>
      <c r="D102" s="46" t="s">
        <v>634</v>
      </c>
      <c r="E102" s="46" t="s">
        <v>19</v>
      </c>
      <c r="F102" s="46" t="s">
        <v>20</v>
      </c>
      <c r="G102" s="47" t="s">
        <v>33</v>
      </c>
      <c r="H102" s="70">
        <v>75</v>
      </c>
      <c r="I102" s="49" t="s">
        <v>129</v>
      </c>
      <c r="J102" s="43"/>
      <c r="K102" s="15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V102" s="16"/>
      <c r="W102" s="18">
        <f t="shared" si="10"/>
        <v>0</v>
      </c>
      <c r="X102" s="15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I102" s="16"/>
      <c r="AJ102" s="18">
        <f t="shared" si="11"/>
        <v>0</v>
      </c>
      <c r="AK102" s="15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V102" s="16"/>
      <c r="AW102" s="18">
        <f t="shared" si="12"/>
        <v>0</v>
      </c>
      <c r="AX102" s="15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I102" s="16"/>
      <c r="BJ102" s="18">
        <f t="shared" si="13"/>
        <v>0</v>
      </c>
      <c r="BK102" s="15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V102" s="16"/>
      <c r="BW102" s="18">
        <f t="shared" si="14"/>
        <v>0</v>
      </c>
      <c r="BX102" s="15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I102" s="16"/>
      <c r="CJ102" s="18">
        <f t="shared" si="15"/>
        <v>0</v>
      </c>
      <c r="CK102" s="15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V102" s="16"/>
      <c r="CW102" s="18">
        <f t="shared" si="16"/>
        <v>0</v>
      </c>
    </row>
    <row r="103" spans="1:101" ht="13.05" customHeight="1" x14ac:dyDescent="0.2">
      <c r="A103" s="46" t="s">
        <v>6</v>
      </c>
      <c r="B103" s="46" t="s">
        <v>129</v>
      </c>
      <c r="C103" s="91">
        <v>400</v>
      </c>
      <c r="D103" s="46" t="s">
        <v>634</v>
      </c>
      <c r="E103" s="46" t="s">
        <v>19</v>
      </c>
      <c r="F103" s="46" t="s">
        <v>20</v>
      </c>
      <c r="G103" s="47" t="s">
        <v>59</v>
      </c>
      <c r="H103" s="70">
        <v>71</v>
      </c>
      <c r="I103" s="49" t="s">
        <v>132</v>
      </c>
      <c r="J103" s="43"/>
      <c r="K103" s="15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V103" s="16"/>
      <c r="W103" s="18">
        <f t="shared" si="10"/>
        <v>0</v>
      </c>
      <c r="X103" s="15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I103" s="16"/>
      <c r="AJ103" s="18">
        <f t="shared" si="11"/>
        <v>0</v>
      </c>
      <c r="AK103" s="15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V103" s="16"/>
      <c r="AW103" s="18">
        <f t="shared" si="12"/>
        <v>0</v>
      </c>
      <c r="AX103" s="15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I103" s="16"/>
      <c r="BJ103" s="18">
        <f t="shared" si="13"/>
        <v>0</v>
      </c>
      <c r="BK103" s="15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V103" s="16"/>
      <c r="BW103" s="18">
        <f t="shared" si="14"/>
        <v>0</v>
      </c>
      <c r="BX103" s="15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I103" s="16"/>
      <c r="CJ103" s="18">
        <f t="shared" si="15"/>
        <v>0</v>
      </c>
      <c r="CK103" s="15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V103" s="16"/>
      <c r="CW103" s="18">
        <f t="shared" si="16"/>
        <v>0</v>
      </c>
    </row>
    <row r="104" spans="1:101" ht="13.05" customHeight="1" x14ac:dyDescent="0.2">
      <c r="A104" s="46" t="s">
        <v>6</v>
      </c>
      <c r="B104" s="46" t="s">
        <v>129</v>
      </c>
      <c r="C104" s="91">
        <v>400</v>
      </c>
      <c r="D104" s="46" t="s">
        <v>634</v>
      </c>
      <c r="E104" s="46" t="s">
        <v>19</v>
      </c>
      <c r="F104" s="46" t="s">
        <v>20</v>
      </c>
      <c r="G104" s="47" t="s">
        <v>33</v>
      </c>
      <c r="H104" s="70">
        <v>70</v>
      </c>
      <c r="I104" s="49" t="s">
        <v>133</v>
      </c>
      <c r="J104" s="43"/>
      <c r="K104" s="15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V104" s="16"/>
      <c r="W104" s="18">
        <f t="shared" si="10"/>
        <v>0</v>
      </c>
      <c r="X104" s="15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I104" s="16"/>
      <c r="AJ104" s="18">
        <f t="shared" si="11"/>
        <v>0</v>
      </c>
      <c r="AK104" s="15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V104" s="16"/>
      <c r="AW104" s="18">
        <f t="shared" si="12"/>
        <v>0</v>
      </c>
      <c r="AX104" s="15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I104" s="16"/>
      <c r="BJ104" s="18">
        <f t="shared" si="13"/>
        <v>0</v>
      </c>
      <c r="BK104" s="15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V104" s="16"/>
      <c r="BW104" s="18">
        <f t="shared" si="14"/>
        <v>0</v>
      </c>
      <c r="BX104" s="15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I104" s="16"/>
      <c r="CJ104" s="18">
        <f t="shared" si="15"/>
        <v>0</v>
      </c>
      <c r="CK104" s="15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V104" s="16"/>
      <c r="CW104" s="18">
        <f t="shared" si="16"/>
        <v>0</v>
      </c>
    </row>
    <row r="105" spans="1:101" ht="13.05" customHeight="1" x14ac:dyDescent="0.2">
      <c r="A105" s="46" t="s">
        <v>6</v>
      </c>
      <c r="B105" s="46" t="s">
        <v>134</v>
      </c>
      <c r="C105" s="91">
        <v>400</v>
      </c>
      <c r="D105" s="46" t="s">
        <v>634</v>
      </c>
      <c r="E105" s="46" t="s">
        <v>19</v>
      </c>
      <c r="F105" s="46" t="s">
        <v>134</v>
      </c>
      <c r="G105" s="47" t="s">
        <v>135</v>
      </c>
      <c r="H105" s="70">
        <v>64</v>
      </c>
      <c r="I105" s="49" t="s">
        <v>134</v>
      </c>
      <c r="J105" s="43"/>
      <c r="K105" s="15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V105" s="16"/>
      <c r="W105" s="18">
        <f t="shared" si="10"/>
        <v>0</v>
      </c>
      <c r="X105" s="15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I105" s="16"/>
      <c r="AJ105" s="18">
        <f t="shared" si="11"/>
        <v>0</v>
      </c>
      <c r="AK105" s="15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V105" s="16"/>
      <c r="AW105" s="18">
        <f t="shared" si="12"/>
        <v>0</v>
      </c>
      <c r="AX105" s="15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I105" s="16"/>
      <c r="BJ105" s="18">
        <f t="shared" si="13"/>
        <v>0</v>
      </c>
      <c r="BK105" s="15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V105" s="16"/>
      <c r="BW105" s="18">
        <f t="shared" si="14"/>
        <v>0</v>
      </c>
      <c r="BX105" s="15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I105" s="16"/>
      <c r="CJ105" s="18">
        <f t="shared" si="15"/>
        <v>0</v>
      </c>
      <c r="CK105" s="15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V105" s="16"/>
      <c r="CW105" s="18">
        <f t="shared" si="16"/>
        <v>0</v>
      </c>
    </row>
    <row r="106" spans="1:101" ht="13.05" customHeight="1" x14ac:dyDescent="0.2">
      <c r="A106" s="46" t="s">
        <v>6</v>
      </c>
      <c r="B106" s="46" t="s">
        <v>134</v>
      </c>
      <c r="C106" s="91">
        <v>400</v>
      </c>
      <c r="D106" s="46" t="s">
        <v>634</v>
      </c>
      <c r="E106" s="46" t="s">
        <v>19</v>
      </c>
      <c r="F106" s="46" t="s">
        <v>134</v>
      </c>
      <c r="G106" s="47" t="s">
        <v>33</v>
      </c>
      <c r="H106" s="70">
        <v>65</v>
      </c>
      <c r="I106" s="49" t="s">
        <v>136</v>
      </c>
      <c r="J106" s="43"/>
      <c r="K106" s="15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V106" s="16"/>
      <c r="W106" s="18">
        <f t="shared" si="10"/>
        <v>0</v>
      </c>
      <c r="X106" s="15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I106" s="16"/>
      <c r="AJ106" s="18">
        <f t="shared" si="11"/>
        <v>0</v>
      </c>
      <c r="AK106" s="15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V106" s="16"/>
      <c r="AW106" s="18">
        <f t="shared" si="12"/>
        <v>0</v>
      </c>
      <c r="AX106" s="15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I106" s="16"/>
      <c r="BJ106" s="18">
        <f t="shared" si="13"/>
        <v>0</v>
      </c>
      <c r="BK106" s="15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V106" s="16"/>
      <c r="BW106" s="18">
        <f t="shared" si="14"/>
        <v>0</v>
      </c>
      <c r="BX106" s="15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I106" s="16"/>
      <c r="CJ106" s="18">
        <f t="shared" si="15"/>
        <v>0</v>
      </c>
      <c r="CK106" s="15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V106" s="16"/>
      <c r="CW106" s="18">
        <f t="shared" si="16"/>
        <v>0</v>
      </c>
    </row>
    <row r="107" spans="1:101" ht="13.05" customHeight="1" x14ac:dyDescent="0.2">
      <c r="A107" s="46" t="s">
        <v>6</v>
      </c>
      <c r="B107" s="46" t="s">
        <v>134</v>
      </c>
      <c r="C107" s="91">
        <v>400</v>
      </c>
      <c r="D107" s="46" t="s">
        <v>634</v>
      </c>
      <c r="E107" s="46" t="s">
        <v>19</v>
      </c>
      <c r="F107" s="46" t="s">
        <v>134</v>
      </c>
      <c r="G107" s="47" t="s">
        <v>33</v>
      </c>
      <c r="H107" s="70">
        <v>279</v>
      </c>
      <c r="I107" s="49" t="s">
        <v>137</v>
      </c>
      <c r="J107" s="43"/>
      <c r="K107" s="15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V107" s="16"/>
      <c r="W107" s="18">
        <f t="shared" si="10"/>
        <v>0</v>
      </c>
      <c r="X107" s="15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I107" s="16"/>
      <c r="AJ107" s="18">
        <f t="shared" si="11"/>
        <v>0</v>
      </c>
      <c r="AK107" s="15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V107" s="16"/>
      <c r="AW107" s="18">
        <f t="shared" si="12"/>
        <v>0</v>
      </c>
      <c r="AX107" s="15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I107" s="16"/>
      <c r="BJ107" s="18">
        <f t="shared" si="13"/>
        <v>0</v>
      </c>
      <c r="BK107" s="15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V107" s="16"/>
      <c r="BW107" s="18">
        <f t="shared" si="14"/>
        <v>0</v>
      </c>
      <c r="BX107" s="15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I107" s="16"/>
      <c r="CJ107" s="18">
        <f t="shared" si="15"/>
        <v>0</v>
      </c>
      <c r="CK107" s="15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V107" s="16"/>
      <c r="CW107" s="18">
        <f t="shared" si="16"/>
        <v>0</v>
      </c>
    </row>
    <row r="108" spans="1:101" ht="13.05" customHeight="1" x14ac:dyDescent="0.2">
      <c r="A108" s="46" t="s">
        <v>6</v>
      </c>
      <c r="B108" s="46" t="s">
        <v>134</v>
      </c>
      <c r="C108" s="91">
        <v>400</v>
      </c>
      <c r="D108" s="46" t="s">
        <v>634</v>
      </c>
      <c r="E108" s="46" t="s">
        <v>19</v>
      </c>
      <c r="F108" s="46" t="s">
        <v>134</v>
      </c>
      <c r="G108" s="47" t="s">
        <v>33</v>
      </c>
      <c r="H108" s="70">
        <v>280</v>
      </c>
      <c r="I108" s="49" t="s">
        <v>138</v>
      </c>
      <c r="J108" s="43"/>
      <c r="K108" s="15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V108" s="16"/>
      <c r="W108" s="18">
        <f t="shared" si="10"/>
        <v>0</v>
      </c>
      <c r="X108" s="15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I108" s="16"/>
      <c r="AJ108" s="18">
        <f t="shared" si="11"/>
        <v>0</v>
      </c>
      <c r="AK108" s="15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V108" s="16"/>
      <c r="AW108" s="18">
        <f t="shared" si="12"/>
        <v>0</v>
      </c>
      <c r="AX108" s="15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I108" s="16"/>
      <c r="BJ108" s="18">
        <f t="shared" si="13"/>
        <v>0</v>
      </c>
      <c r="BK108" s="15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V108" s="16"/>
      <c r="BW108" s="18">
        <f t="shared" si="14"/>
        <v>0</v>
      </c>
      <c r="BX108" s="15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I108" s="16"/>
      <c r="CJ108" s="18">
        <f t="shared" si="15"/>
        <v>0</v>
      </c>
      <c r="CK108" s="15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V108" s="16"/>
      <c r="CW108" s="18">
        <f t="shared" si="16"/>
        <v>0</v>
      </c>
    </row>
    <row r="109" spans="1:101" ht="13.05" customHeight="1" x14ac:dyDescent="0.2">
      <c r="A109" s="46" t="s">
        <v>6</v>
      </c>
      <c r="B109" s="46" t="s">
        <v>134</v>
      </c>
      <c r="C109" s="91">
        <v>400</v>
      </c>
      <c r="D109" s="46" t="s">
        <v>634</v>
      </c>
      <c r="E109" s="46" t="s">
        <v>19</v>
      </c>
      <c r="F109" s="46" t="s">
        <v>134</v>
      </c>
      <c r="G109" s="47" t="s">
        <v>33</v>
      </c>
      <c r="H109" s="70">
        <v>281</v>
      </c>
      <c r="I109" s="49" t="s">
        <v>139</v>
      </c>
      <c r="J109" s="43"/>
      <c r="K109" s="15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V109" s="16"/>
      <c r="W109" s="18">
        <f t="shared" si="10"/>
        <v>0</v>
      </c>
      <c r="X109" s="15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I109" s="16"/>
      <c r="AJ109" s="18">
        <f t="shared" si="11"/>
        <v>0</v>
      </c>
      <c r="AK109" s="15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V109" s="16"/>
      <c r="AW109" s="18">
        <f t="shared" si="12"/>
        <v>0</v>
      </c>
      <c r="AX109" s="15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I109" s="16"/>
      <c r="BJ109" s="18">
        <f t="shared" si="13"/>
        <v>0</v>
      </c>
      <c r="BK109" s="15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V109" s="16"/>
      <c r="BW109" s="18">
        <f t="shared" si="14"/>
        <v>0</v>
      </c>
      <c r="BX109" s="15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I109" s="16"/>
      <c r="CJ109" s="18">
        <f t="shared" si="15"/>
        <v>0</v>
      </c>
      <c r="CK109" s="15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V109" s="16"/>
      <c r="CW109" s="18">
        <f t="shared" si="16"/>
        <v>0</v>
      </c>
    </row>
    <row r="110" spans="1:101" ht="13.05" customHeight="1" x14ac:dyDescent="0.2">
      <c r="A110" s="46" t="s">
        <v>6</v>
      </c>
      <c r="B110" s="46" t="s">
        <v>134</v>
      </c>
      <c r="C110" s="91">
        <v>400</v>
      </c>
      <c r="D110" s="46" t="s">
        <v>634</v>
      </c>
      <c r="E110" s="46" t="s">
        <v>19</v>
      </c>
      <c r="F110" s="46" t="s">
        <v>134</v>
      </c>
      <c r="G110" s="47" t="s">
        <v>33</v>
      </c>
      <c r="H110" s="70">
        <v>282</v>
      </c>
      <c r="I110" s="49" t="s">
        <v>140</v>
      </c>
      <c r="J110" s="43"/>
      <c r="K110" s="15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V110" s="16"/>
      <c r="W110" s="18">
        <f t="shared" si="10"/>
        <v>0</v>
      </c>
      <c r="X110" s="15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I110" s="16"/>
      <c r="AJ110" s="18">
        <f t="shared" si="11"/>
        <v>0</v>
      </c>
      <c r="AK110" s="15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V110" s="16"/>
      <c r="AW110" s="18">
        <f t="shared" si="12"/>
        <v>0</v>
      </c>
      <c r="AX110" s="15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I110" s="16"/>
      <c r="BJ110" s="18">
        <f t="shared" si="13"/>
        <v>0</v>
      </c>
      <c r="BK110" s="15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V110" s="16"/>
      <c r="BW110" s="18">
        <f t="shared" si="14"/>
        <v>0</v>
      </c>
      <c r="BX110" s="15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I110" s="16"/>
      <c r="CJ110" s="18">
        <f t="shared" si="15"/>
        <v>0</v>
      </c>
      <c r="CK110" s="15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V110" s="16"/>
      <c r="CW110" s="18">
        <f t="shared" si="16"/>
        <v>0</v>
      </c>
    </row>
    <row r="111" spans="1:101" ht="13.05" customHeight="1" x14ac:dyDescent="0.2">
      <c r="A111" s="46" t="s">
        <v>6</v>
      </c>
      <c r="B111" s="46" t="s">
        <v>134</v>
      </c>
      <c r="C111" s="91">
        <v>400</v>
      </c>
      <c r="D111" s="46" t="s">
        <v>634</v>
      </c>
      <c r="E111" s="46" t="s">
        <v>19</v>
      </c>
      <c r="F111" s="46" t="s">
        <v>134</v>
      </c>
      <c r="G111" s="47" t="s">
        <v>33</v>
      </c>
      <c r="H111" s="70">
        <v>13005</v>
      </c>
      <c r="I111" s="49" t="s">
        <v>141</v>
      </c>
      <c r="J111" s="43"/>
      <c r="K111" s="15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V111" s="16"/>
      <c r="W111" s="18">
        <f t="shared" si="10"/>
        <v>0</v>
      </c>
      <c r="X111" s="15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I111" s="16"/>
      <c r="AJ111" s="18">
        <f t="shared" si="11"/>
        <v>0</v>
      </c>
      <c r="AK111" s="15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V111" s="16"/>
      <c r="AW111" s="18">
        <f t="shared" si="12"/>
        <v>0</v>
      </c>
      <c r="AX111" s="15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I111" s="16"/>
      <c r="BJ111" s="18">
        <f t="shared" si="13"/>
        <v>0</v>
      </c>
      <c r="BK111" s="15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V111" s="16"/>
      <c r="BW111" s="18">
        <f t="shared" si="14"/>
        <v>0</v>
      </c>
      <c r="BX111" s="15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I111" s="16"/>
      <c r="CJ111" s="18">
        <f t="shared" si="15"/>
        <v>0</v>
      </c>
      <c r="CK111" s="15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V111" s="16"/>
      <c r="CW111" s="18">
        <f t="shared" si="16"/>
        <v>0</v>
      </c>
    </row>
    <row r="112" spans="1:101" ht="13.05" customHeight="1" x14ac:dyDescent="0.2">
      <c r="A112" s="46" t="s">
        <v>6</v>
      </c>
      <c r="B112" s="46" t="s">
        <v>134</v>
      </c>
      <c r="C112" s="91">
        <v>400</v>
      </c>
      <c r="D112" s="46" t="s">
        <v>634</v>
      </c>
      <c r="E112" s="46" t="s">
        <v>19</v>
      </c>
      <c r="F112" s="46" t="s">
        <v>134</v>
      </c>
      <c r="G112" s="47" t="s">
        <v>33</v>
      </c>
      <c r="H112" s="70">
        <v>28965</v>
      </c>
      <c r="I112" s="49" t="s">
        <v>142</v>
      </c>
      <c r="J112" s="43"/>
      <c r="K112" s="15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V112" s="16"/>
      <c r="W112" s="18">
        <f t="shared" si="10"/>
        <v>0</v>
      </c>
      <c r="X112" s="15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I112" s="16"/>
      <c r="AJ112" s="18">
        <f t="shared" si="11"/>
        <v>0</v>
      </c>
      <c r="AK112" s="15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V112" s="16"/>
      <c r="AW112" s="18">
        <f t="shared" si="12"/>
        <v>0</v>
      </c>
      <c r="AX112" s="15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I112" s="16"/>
      <c r="BJ112" s="18">
        <f t="shared" si="13"/>
        <v>0</v>
      </c>
      <c r="BK112" s="15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V112" s="16"/>
      <c r="BW112" s="18">
        <f t="shared" si="14"/>
        <v>0</v>
      </c>
      <c r="BX112" s="15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I112" s="16"/>
      <c r="CJ112" s="18">
        <f t="shared" si="15"/>
        <v>0</v>
      </c>
      <c r="CK112" s="15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V112" s="16"/>
      <c r="CW112" s="18">
        <f t="shared" si="16"/>
        <v>0</v>
      </c>
    </row>
    <row r="113" spans="1:101" ht="13.05" customHeight="1" x14ac:dyDescent="0.2">
      <c r="A113" s="46" t="s">
        <v>6</v>
      </c>
      <c r="B113" s="46" t="s">
        <v>143</v>
      </c>
      <c r="C113" s="91">
        <v>400</v>
      </c>
      <c r="D113" s="46" t="s">
        <v>634</v>
      </c>
      <c r="E113" s="46" t="s">
        <v>19</v>
      </c>
      <c r="F113" s="46" t="s">
        <v>134</v>
      </c>
      <c r="G113" s="47" t="s">
        <v>31</v>
      </c>
      <c r="H113" s="70">
        <v>54</v>
      </c>
      <c r="I113" s="49" t="s">
        <v>143</v>
      </c>
      <c r="J113" s="43"/>
      <c r="K113" s="15">
        <v>0</v>
      </c>
      <c r="L113" s="2">
        <v>0</v>
      </c>
      <c r="M113" s="2">
        <v>0</v>
      </c>
      <c r="N113" s="2">
        <v>4</v>
      </c>
      <c r="O113" s="2">
        <v>2</v>
      </c>
      <c r="P113" s="2">
        <v>0</v>
      </c>
      <c r="Q113" s="2">
        <v>0</v>
      </c>
      <c r="R113" s="2">
        <v>0</v>
      </c>
      <c r="V113" s="16"/>
      <c r="W113" s="18">
        <f t="shared" si="10"/>
        <v>6</v>
      </c>
      <c r="X113" s="15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I113" s="16"/>
      <c r="AJ113" s="18">
        <f t="shared" si="11"/>
        <v>0</v>
      </c>
      <c r="AK113" s="15">
        <v>0</v>
      </c>
      <c r="AL113" s="2">
        <v>0</v>
      </c>
      <c r="AM113" s="2">
        <v>0</v>
      </c>
      <c r="AN113" s="2">
        <v>2</v>
      </c>
      <c r="AO113" s="2">
        <v>2</v>
      </c>
      <c r="AP113" s="2">
        <v>0</v>
      </c>
      <c r="AQ113" s="2">
        <v>0</v>
      </c>
      <c r="AR113" s="2">
        <v>0</v>
      </c>
      <c r="AV113" s="16"/>
      <c r="AW113" s="18">
        <f t="shared" si="12"/>
        <v>4</v>
      </c>
      <c r="AX113" s="15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I113" s="16"/>
      <c r="BJ113" s="18">
        <f t="shared" si="13"/>
        <v>0</v>
      </c>
      <c r="BK113" s="15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V113" s="16"/>
      <c r="BW113" s="18">
        <f t="shared" si="14"/>
        <v>0</v>
      </c>
      <c r="BX113" s="15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I113" s="16"/>
      <c r="CJ113" s="18">
        <f t="shared" si="15"/>
        <v>0</v>
      </c>
      <c r="CK113" s="15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V113" s="16"/>
      <c r="CW113" s="18">
        <f t="shared" si="16"/>
        <v>0</v>
      </c>
    </row>
    <row r="114" spans="1:101" ht="13.05" customHeight="1" x14ac:dyDescent="0.2">
      <c r="A114" s="46" t="s">
        <v>6</v>
      </c>
      <c r="B114" s="46" t="s">
        <v>143</v>
      </c>
      <c r="C114" s="91">
        <v>400</v>
      </c>
      <c r="D114" s="46" t="s">
        <v>634</v>
      </c>
      <c r="E114" s="46" t="s">
        <v>19</v>
      </c>
      <c r="F114" s="46" t="s">
        <v>134</v>
      </c>
      <c r="G114" s="47" t="s">
        <v>33</v>
      </c>
      <c r="H114" s="70">
        <v>55</v>
      </c>
      <c r="I114" s="49" t="s">
        <v>144</v>
      </c>
      <c r="J114" s="43"/>
      <c r="K114" s="15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V114" s="16"/>
      <c r="W114" s="18">
        <f t="shared" si="10"/>
        <v>0</v>
      </c>
      <c r="X114" s="15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I114" s="16"/>
      <c r="AJ114" s="18">
        <f t="shared" si="11"/>
        <v>0</v>
      </c>
      <c r="AK114" s="15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V114" s="16"/>
      <c r="AW114" s="18">
        <f t="shared" si="12"/>
        <v>0</v>
      </c>
      <c r="AX114" s="15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I114" s="16"/>
      <c r="BJ114" s="18">
        <f t="shared" si="13"/>
        <v>0</v>
      </c>
      <c r="BK114" s="15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V114" s="16"/>
      <c r="BW114" s="18">
        <f t="shared" si="14"/>
        <v>0</v>
      </c>
      <c r="BX114" s="15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I114" s="16"/>
      <c r="CJ114" s="18">
        <f t="shared" si="15"/>
        <v>0</v>
      </c>
      <c r="CK114" s="15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V114" s="16"/>
      <c r="CW114" s="18">
        <f t="shared" si="16"/>
        <v>0</v>
      </c>
    </row>
    <row r="115" spans="1:101" ht="13.05" customHeight="1" x14ac:dyDescent="0.2">
      <c r="A115" s="46" t="s">
        <v>6</v>
      </c>
      <c r="B115" s="46" t="s">
        <v>143</v>
      </c>
      <c r="C115" s="91">
        <v>400</v>
      </c>
      <c r="D115" s="46" t="s">
        <v>634</v>
      </c>
      <c r="E115" s="46" t="s">
        <v>19</v>
      </c>
      <c r="F115" s="46" t="s">
        <v>134</v>
      </c>
      <c r="G115" s="47" t="s">
        <v>33</v>
      </c>
      <c r="H115" s="70">
        <v>56</v>
      </c>
      <c r="I115" s="49" t="s">
        <v>145</v>
      </c>
      <c r="J115" s="43"/>
      <c r="K115" s="15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V115" s="16"/>
      <c r="W115" s="18">
        <f t="shared" si="10"/>
        <v>0</v>
      </c>
      <c r="X115" s="15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I115" s="16"/>
      <c r="AJ115" s="18">
        <f t="shared" si="11"/>
        <v>0</v>
      </c>
      <c r="AK115" s="15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V115" s="16"/>
      <c r="AW115" s="18">
        <f t="shared" si="12"/>
        <v>0</v>
      </c>
      <c r="AX115" s="15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I115" s="16"/>
      <c r="BJ115" s="18">
        <f t="shared" si="13"/>
        <v>0</v>
      </c>
      <c r="BK115" s="15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V115" s="16"/>
      <c r="BW115" s="18">
        <f t="shared" si="14"/>
        <v>0</v>
      </c>
      <c r="BX115" s="15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I115" s="16"/>
      <c r="CJ115" s="18">
        <f t="shared" si="15"/>
        <v>0</v>
      </c>
      <c r="CK115" s="15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V115" s="16"/>
      <c r="CW115" s="18">
        <f t="shared" si="16"/>
        <v>0</v>
      </c>
    </row>
    <row r="116" spans="1:101" ht="13.05" customHeight="1" x14ac:dyDescent="0.2">
      <c r="A116" s="46" t="s">
        <v>6</v>
      </c>
      <c r="B116" s="46" t="s">
        <v>143</v>
      </c>
      <c r="C116" s="91">
        <v>400</v>
      </c>
      <c r="D116" s="46" t="s">
        <v>634</v>
      </c>
      <c r="E116" s="46" t="s">
        <v>19</v>
      </c>
      <c r="F116" s="46" t="s">
        <v>134</v>
      </c>
      <c r="G116" s="47" t="s">
        <v>33</v>
      </c>
      <c r="H116" s="70">
        <v>57</v>
      </c>
      <c r="I116" s="49" t="s">
        <v>146</v>
      </c>
      <c r="J116" s="43"/>
      <c r="K116" s="15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V116" s="16"/>
      <c r="W116" s="18">
        <f t="shared" si="10"/>
        <v>0</v>
      </c>
      <c r="X116" s="15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I116" s="16"/>
      <c r="AJ116" s="18">
        <f t="shared" si="11"/>
        <v>0</v>
      </c>
      <c r="AK116" s="15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V116" s="16"/>
      <c r="AW116" s="18">
        <f t="shared" si="12"/>
        <v>0</v>
      </c>
      <c r="AX116" s="15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I116" s="16"/>
      <c r="BJ116" s="18">
        <f t="shared" si="13"/>
        <v>0</v>
      </c>
      <c r="BK116" s="15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V116" s="16"/>
      <c r="BW116" s="18">
        <f t="shared" si="14"/>
        <v>0</v>
      </c>
      <c r="BX116" s="15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I116" s="16"/>
      <c r="CJ116" s="18">
        <f t="shared" si="15"/>
        <v>0</v>
      </c>
      <c r="CK116" s="15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V116" s="16"/>
      <c r="CW116" s="18">
        <f t="shared" si="16"/>
        <v>0</v>
      </c>
    </row>
    <row r="117" spans="1:101" ht="13.05" customHeight="1" x14ac:dyDescent="0.2">
      <c r="A117" s="46" t="s">
        <v>6</v>
      </c>
      <c r="B117" s="46" t="s">
        <v>143</v>
      </c>
      <c r="C117" s="91">
        <v>400</v>
      </c>
      <c r="D117" s="46" t="s">
        <v>634</v>
      </c>
      <c r="E117" s="46" t="s">
        <v>19</v>
      </c>
      <c r="F117" s="46" t="s">
        <v>134</v>
      </c>
      <c r="G117" s="47" t="s">
        <v>33</v>
      </c>
      <c r="H117" s="70">
        <v>58</v>
      </c>
      <c r="I117" s="49" t="s">
        <v>147</v>
      </c>
      <c r="J117" s="43"/>
      <c r="K117" s="15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V117" s="16"/>
      <c r="W117" s="18">
        <f t="shared" si="10"/>
        <v>0</v>
      </c>
      <c r="X117" s="15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I117" s="16"/>
      <c r="AJ117" s="18">
        <f t="shared" si="11"/>
        <v>0</v>
      </c>
      <c r="AK117" s="15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V117" s="16"/>
      <c r="AW117" s="18">
        <f t="shared" si="12"/>
        <v>0</v>
      </c>
      <c r="AX117" s="15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I117" s="16"/>
      <c r="BJ117" s="18">
        <f t="shared" si="13"/>
        <v>0</v>
      </c>
      <c r="BK117" s="15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V117" s="16"/>
      <c r="BW117" s="18">
        <f t="shared" si="14"/>
        <v>0</v>
      </c>
      <c r="BX117" s="15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I117" s="16"/>
      <c r="CJ117" s="18">
        <f t="shared" si="15"/>
        <v>0</v>
      </c>
      <c r="CK117" s="15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V117" s="16"/>
      <c r="CW117" s="18">
        <f t="shared" si="16"/>
        <v>0</v>
      </c>
    </row>
    <row r="118" spans="1:101" ht="13.05" customHeight="1" x14ac:dyDescent="0.2">
      <c r="A118" s="46" t="s">
        <v>6</v>
      </c>
      <c r="B118" s="46" t="s">
        <v>143</v>
      </c>
      <c r="C118" s="91">
        <v>400</v>
      </c>
      <c r="D118" s="46" t="s">
        <v>634</v>
      </c>
      <c r="E118" s="46" t="s">
        <v>19</v>
      </c>
      <c r="F118" s="46" t="s">
        <v>134</v>
      </c>
      <c r="G118" s="47" t="s">
        <v>33</v>
      </c>
      <c r="H118" s="70">
        <v>59</v>
      </c>
      <c r="I118" s="49" t="s">
        <v>148</v>
      </c>
      <c r="J118" s="43"/>
      <c r="K118" s="15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V118" s="16"/>
      <c r="W118" s="18">
        <f t="shared" si="10"/>
        <v>0</v>
      </c>
      <c r="X118" s="15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I118" s="16"/>
      <c r="AJ118" s="18">
        <f t="shared" si="11"/>
        <v>0</v>
      </c>
      <c r="AK118" s="15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V118" s="16"/>
      <c r="AW118" s="18">
        <f t="shared" si="12"/>
        <v>0</v>
      </c>
      <c r="AX118" s="15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I118" s="16"/>
      <c r="BJ118" s="18">
        <f t="shared" si="13"/>
        <v>0</v>
      </c>
      <c r="BK118" s="15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V118" s="16"/>
      <c r="BW118" s="18">
        <f t="shared" si="14"/>
        <v>0</v>
      </c>
      <c r="BX118" s="15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I118" s="16"/>
      <c r="CJ118" s="18">
        <f t="shared" si="15"/>
        <v>0</v>
      </c>
      <c r="CK118" s="15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V118" s="16"/>
      <c r="CW118" s="18">
        <f t="shared" si="16"/>
        <v>0</v>
      </c>
    </row>
    <row r="119" spans="1:101" ht="13.05" customHeight="1" x14ac:dyDescent="0.2">
      <c r="A119" s="46" t="s">
        <v>6</v>
      </c>
      <c r="B119" s="46" t="s">
        <v>143</v>
      </c>
      <c r="C119" s="91">
        <v>400</v>
      </c>
      <c r="D119" s="46" t="s">
        <v>634</v>
      </c>
      <c r="E119" s="46" t="s">
        <v>19</v>
      </c>
      <c r="F119" s="46" t="s">
        <v>134</v>
      </c>
      <c r="G119" s="47" t="s">
        <v>33</v>
      </c>
      <c r="H119" s="70">
        <v>6946</v>
      </c>
      <c r="I119" s="49" t="s">
        <v>149</v>
      </c>
      <c r="J119" s="43"/>
      <c r="K119" s="15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V119" s="16"/>
      <c r="W119" s="18">
        <f t="shared" si="10"/>
        <v>0</v>
      </c>
      <c r="X119" s="15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I119" s="16"/>
      <c r="AJ119" s="18">
        <f t="shared" si="11"/>
        <v>0</v>
      </c>
      <c r="AK119" s="15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V119" s="16"/>
      <c r="AW119" s="18">
        <f t="shared" si="12"/>
        <v>0</v>
      </c>
      <c r="AX119" s="15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I119" s="16"/>
      <c r="BJ119" s="18">
        <f t="shared" si="13"/>
        <v>0</v>
      </c>
      <c r="BK119" s="15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V119" s="16"/>
      <c r="BW119" s="18">
        <f t="shared" si="14"/>
        <v>0</v>
      </c>
      <c r="BX119" s="15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I119" s="16"/>
      <c r="CJ119" s="18">
        <f t="shared" si="15"/>
        <v>0</v>
      </c>
      <c r="CK119" s="15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V119" s="16"/>
      <c r="CW119" s="18">
        <f t="shared" si="16"/>
        <v>0</v>
      </c>
    </row>
    <row r="120" spans="1:101" ht="13.05" customHeight="1" x14ac:dyDescent="0.2">
      <c r="A120" s="46" t="s">
        <v>6</v>
      </c>
      <c r="B120" s="46" t="s">
        <v>150</v>
      </c>
      <c r="C120" s="91">
        <v>400</v>
      </c>
      <c r="D120" s="46" t="s">
        <v>634</v>
      </c>
      <c r="E120" s="46" t="s">
        <v>19</v>
      </c>
      <c r="F120" s="46" t="s">
        <v>134</v>
      </c>
      <c r="G120" s="47" t="s">
        <v>31</v>
      </c>
      <c r="H120" s="70">
        <v>63</v>
      </c>
      <c r="I120" s="49" t="s">
        <v>151</v>
      </c>
      <c r="J120" s="43"/>
      <c r="K120" s="15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V120" s="16"/>
      <c r="W120" s="18">
        <f t="shared" si="10"/>
        <v>0</v>
      </c>
      <c r="X120" s="15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I120" s="16"/>
      <c r="AJ120" s="18">
        <f t="shared" si="11"/>
        <v>0</v>
      </c>
      <c r="AK120" s="15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V120" s="16"/>
      <c r="AW120" s="18">
        <f t="shared" si="12"/>
        <v>0</v>
      </c>
      <c r="AX120" s="15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I120" s="16"/>
      <c r="BJ120" s="18">
        <f t="shared" si="13"/>
        <v>0</v>
      </c>
      <c r="BK120" s="15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V120" s="16"/>
      <c r="BW120" s="18">
        <f t="shared" si="14"/>
        <v>0</v>
      </c>
      <c r="BX120" s="15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I120" s="16"/>
      <c r="CJ120" s="18">
        <f t="shared" si="15"/>
        <v>0</v>
      </c>
      <c r="CK120" s="15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V120" s="16"/>
      <c r="CW120" s="18">
        <f t="shared" si="16"/>
        <v>0</v>
      </c>
    </row>
    <row r="121" spans="1:101" ht="13.05" customHeight="1" x14ac:dyDescent="0.2">
      <c r="A121" s="46" t="s">
        <v>6</v>
      </c>
      <c r="B121" s="46" t="s">
        <v>150</v>
      </c>
      <c r="C121" s="91">
        <v>400</v>
      </c>
      <c r="D121" s="46" t="s">
        <v>634</v>
      </c>
      <c r="E121" s="46" t="s">
        <v>19</v>
      </c>
      <c r="F121" s="46" t="s">
        <v>134</v>
      </c>
      <c r="G121" s="47" t="s">
        <v>33</v>
      </c>
      <c r="H121" s="70">
        <v>62</v>
      </c>
      <c r="I121" s="49" t="s">
        <v>152</v>
      </c>
      <c r="J121" s="43"/>
      <c r="K121" s="15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V121" s="16"/>
      <c r="W121" s="18">
        <f t="shared" si="10"/>
        <v>0</v>
      </c>
      <c r="X121" s="15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I121" s="16"/>
      <c r="AJ121" s="18">
        <f t="shared" si="11"/>
        <v>0</v>
      </c>
      <c r="AK121" s="15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V121" s="16"/>
      <c r="AW121" s="18">
        <f t="shared" si="12"/>
        <v>0</v>
      </c>
      <c r="AX121" s="15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I121" s="16"/>
      <c r="BJ121" s="18">
        <f t="shared" si="13"/>
        <v>0</v>
      </c>
      <c r="BK121" s="15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V121" s="16"/>
      <c r="BW121" s="18">
        <f t="shared" si="14"/>
        <v>0</v>
      </c>
      <c r="BX121" s="15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I121" s="16"/>
      <c r="CJ121" s="18">
        <f t="shared" si="15"/>
        <v>0</v>
      </c>
      <c r="CK121" s="15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V121" s="16"/>
      <c r="CW121" s="18">
        <f t="shared" si="16"/>
        <v>0</v>
      </c>
    </row>
    <row r="122" spans="1:101" ht="13.05" customHeight="1" x14ac:dyDescent="0.2">
      <c r="A122" s="46" t="s">
        <v>6</v>
      </c>
      <c r="B122" s="46" t="s">
        <v>150</v>
      </c>
      <c r="C122" s="91">
        <v>400</v>
      </c>
      <c r="D122" s="46" t="s">
        <v>634</v>
      </c>
      <c r="E122" s="46" t="s">
        <v>19</v>
      </c>
      <c r="F122" s="46" t="s">
        <v>134</v>
      </c>
      <c r="G122" s="47" t="s">
        <v>31</v>
      </c>
      <c r="H122" s="70">
        <v>60</v>
      </c>
      <c r="I122" s="49" t="s">
        <v>153</v>
      </c>
      <c r="J122" s="43"/>
      <c r="K122" s="15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15</v>
      </c>
      <c r="Q122" s="2">
        <v>0</v>
      </c>
      <c r="R122" s="2">
        <v>0</v>
      </c>
      <c r="V122" s="16"/>
      <c r="W122" s="18">
        <f t="shared" si="10"/>
        <v>15</v>
      </c>
      <c r="X122" s="15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I122" s="16"/>
      <c r="AJ122" s="18">
        <f t="shared" si="11"/>
        <v>0</v>
      </c>
      <c r="AK122" s="15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15</v>
      </c>
      <c r="AQ122" s="2">
        <v>0</v>
      </c>
      <c r="AR122" s="2">
        <v>0</v>
      </c>
      <c r="AV122" s="16"/>
      <c r="AW122" s="18">
        <f t="shared" si="12"/>
        <v>15</v>
      </c>
      <c r="AX122" s="15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I122" s="16"/>
      <c r="BJ122" s="18">
        <f t="shared" si="13"/>
        <v>0</v>
      </c>
      <c r="BK122" s="15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V122" s="16"/>
      <c r="BW122" s="18">
        <f t="shared" si="14"/>
        <v>0</v>
      </c>
      <c r="BX122" s="15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I122" s="16"/>
      <c r="CJ122" s="18">
        <f t="shared" si="15"/>
        <v>0</v>
      </c>
      <c r="CK122" s="15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V122" s="16"/>
      <c r="CW122" s="18">
        <f t="shared" si="16"/>
        <v>0</v>
      </c>
    </row>
    <row r="123" spans="1:101" ht="13.05" customHeight="1" x14ac:dyDescent="0.2">
      <c r="A123" s="46" t="s">
        <v>6</v>
      </c>
      <c r="B123" s="46" t="s">
        <v>150</v>
      </c>
      <c r="C123" s="91">
        <v>400</v>
      </c>
      <c r="D123" s="46" t="s">
        <v>634</v>
      </c>
      <c r="E123" s="46" t="s">
        <v>19</v>
      </c>
      <c r="F123" s="46" t="s">
        <v>134</v>
      </c>
      <c r="G123" s="47" t="s">
        <v>33</v>
      </c>
      <c r="H123" s="70">
        <v>61</v>
      </c>
      <c r="I123" s="49" t="s">
        <v>154</v>
      </c>
      <c r="J123" s="43"/>
      <c r="K123" s="15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V123" s="16"/>
      <c r="W123" s="18">
        <f t="shared" si="10"/>
        <v>0</v>
      </c>
      <c r="X123" s="15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I123" s="16"/>
      <c r="AJ123" s="18">
        <f t="shared" si="11"/>
        <v>0</v>
      </c>
      <c r="AK123" s="15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V123" s="16"/>
      <c r="AW123" s="18">
        <f t="shared" si="12"/>
        <v>0</v>
      </c>
      <c r="AX123" s="15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I123" s="16"/>
      <c r="BJ123" s="18">
        <f t="shared" si="13"/>
        <v>0</v>
      </c>
      <c r="BK123" s="15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V123" s="16"/>
      <c r="BW123" s="18">
        <f t="shared" si="14"/>
        <v>0</v>
      </c>
      <c r="BX123" s="15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I123" s="16"/>
      <c r="CJ123" s="18">
        <f t="shared" si="15"/>
        <v>0</v>
      </c>
      <c r="CK123" s="15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V123" s="16"/>
      <c r="CW123" s="18">
        <f t="shared" si="16"/>
        <v>0</v>
      </c>
    </row>
    <row r="124" spans="1:101" ht="13.05" customHeight="1" x14ac:dyDescent="0.2">
      <c r="A124" s="46" t="s">
        <v>6</v>
      </c>
      <c r="B124" s="46" t="s">
        <v>155</v>
      </c>
      <c r="C124" s="91">
        <v>400</v>
      </c>
      <c r="D124" s="46" t="s">
        <v>634</v>
      </c>
      <c r="E124" s="46" t="s">
        <v>19</v>
      </c>
      <c r="F124" s="46" t="s">
        <v>156</v>
      </c>
      <c r="G124" s="47" t="s">
        <v>31</v>
      </c>
      <c r="H124" s="70">
        <v>37</v>
      </c>
      <c r="I124" s="49" t="s">
        <v>156</v>
      </c>
      <c r="J124" s="43"/>
      <c r="K124" s="15">
        <v>0</v>
      </c>
      <c r="L124" s="2">
        <v>0</v>
      </c>
      <c r="M124" s="2">
        <v>0</v>
      </c>
      <c r="N124" s="2">
        <v>21</v>
      </c>
      <c r="O124" s="2">
        <v>28</v>
      </c>
      <c r="P124" s="2">
        <v>0</v>
      </c>
      <c r="Q124" s="2">
        <v>0</v>
      </c>
      <c r="R124" s="2">
        <v>0</v>
      </c>
      <c r="V124" s="16"/>
      <c r="W124" s="18">
        <f t="shared" si="10"/>
        <v>49</v>
      </c>
      <c r="X124" s="15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I124" s="16"/>
      <c r="AJ124" s="18">
        <f t="shared" si="11"/>
        <v>0</v>
      </c>
      <c r="AK124" s="15">
        <v>0</v>
      </c>
      <c r="AL124" s="2">
        <v>0</v>
      </c>
      <c r="AM124" s="2">
        <v>0</v>
      </c>
      <c r="AN124" s="2">
        <v>20</v>
      </c>
      <c r="AO124" s="2">
        <v>25</v>
      </c>
      <c r="AP124" s="2">
        <v>0</v>
      </c>
      <c r="AQ124" s="2">
        <v>0</v>
      </c>
      <c r="AR124" s="2">
        <v>0</v>
      </c>
      <c r="AV124" s="16"/>
      <c r="AW124" s="18">
        <f t="shared" si="12"/>
        <v>45</v>
      </c>
      <c r="AX124" s="15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I124" s="16"/>
      <c r="BJ124" s="18">
        <f t="shared" si="13"/>
        <v>0</v>
      </c>
      <c r="BK124" s="15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V124" s="16"/>
      <c r="BW124" s="18">
        <f t="shared" si="14"/>
        <v>0</v>
      </c>
      <c r="BX124" s="15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I124" s="16"/>
      <c r="CJ124" s="18">
        <f t="shared" si="15"/>
        <v>0</v>
      </c>
      <c r="CK124" s="15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V124" s="16"/>
      <c r="CW124" s="18">
        <f t="shared" si="16"/>
        <v>0</v>
      </c>
    </row>
    <row r="125" spans="1:101" ht="13.05" customHeight="1" x14ac:dyDescent="0.2">
      <c r="A125" s="46" t="s">
        <v>6</v>
      </c>
      <c r="B125" s="46" t="s">
        <v>155</v>
      </c>
      <c r="C125" s="91">
        <v>400</v>
      </c>
      <c r="D125" s="46" t="s">
        <v>634</v>
      </c>
      <c r="E125" s="46" t="s">
        <v>19</v>
      </c>
      <c r="F125" s="46" t="s">
        <v>156</v>
      </c>
      <c r="G125" s="47" t="s">
        <v>33</v>
      </c>
      <c r="H125" s="70">
        <v>47</v>
      </c>
      <c r="I125" s="49" t="s">
        <v>157</v>
      </c>
      <c r="J125" s="43"/>
      <c r="K125" s="15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V125" s="16"/>
      <c r="W125" s="18">
        <f t="shared" si="10"/>
        <v>0</v>
      </c>
      <c r="X125" s="15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I125" s="16"/>
      <c r="AJ125" s="18">
        <f t="shared" si="11"/>
        <v>0</v>
      </c>
      <c r="AK125" s="15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V125" s="16"/>
      <c r="AW125" s="18">
        <f t="shared" si="12"/>
        <v>0</v>
      </c>
      <c r="AX125" s="15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I125" s="16"/>
      <c r="BJ125" s="18">
        <f t="shared" si="13"/>
        <v>0</v>
      </c>
      <c r="BK125" s="15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V125" s="16"/>
      <c r="BW125" s="18">
        <f t="shared" si="14"/>
        <v>0</v>
      </c>
      <c r="BX125" s="15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I125" s="16"/>
      <c r="CJ125" s="18">
        <f t="shared" si="15"/>
        <v>0</v>
      </c>
      <c r="CK125" s="15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V125" s="16"/>
      <c r="CW125" s="18">
        <f t="shared" si="16"/>
        <v>0</v>
      </c>
    </row>
    <row r="126" spans="1:101" ht="13.05" customHeight="1" x14ac:dyDescent="0.2">
      <c r="A126" s="46" t="s">
        <v>6</v>
      </c>
      <c r="B126" s="46" t="s">
        <v>155</v>
      </c>
      <c r="C126" s="91">
        <v>400</v>
      </c>
      <c r="D126" s="46" t="s">
        <v>634</v>
      </c>
      <c r="E126" s="46" t="s">
        <v>19</v>
      </c>
      <c r="F126" s="46" t="s">
        <v>156</v>
      </c>
      <c r="G126" s="47" t="s">
        <v>33</v>
      </c>
      <c r="H126" s="70">
        <v>45</v>
      </c>
      <c r="I126" s="49" t="s">
        <v>158</v>
      </c>
      <c r="J126" s="43"/>
      <c r="K126" s="15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V126" s="16"/>
      <c r="W126" s="18">
        <f t="shared" si="10"/>
        <v>0</v>
      </c>
      <c r="X126" s="15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I126" s="16"/>
      <c r="AJ126" s="18">
        <f t="shared" si="11"/>
        <v>0</v>
      </c>
      <c r="AK126" s="15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V126" s="16"/>
      <c r="AW126" s="18">
        <f t="shared" si="12"/>
        <v>0</v>
      </c>
      <c r="AX126" s="15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I126" s="16"/>
      <c r="BJ126" s="18">
        <f t="shared" si="13"/>
        <v>0</v>
      </c>
      <c r="BK126" s="15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V126" s="16"/>
      <c r="BW126" s="18">
        <f t="shared" si="14"/>
        <v>0</v>
      </c>
      <c r="BX126" s="15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I126" s="16"/>
      <c r="CJ126" s="18">
        <f t="shared" si="15"/>
        <v>0</v>
      </c>
      <c r="CK126" s="15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V126" s="16"/>
      <c r="CW126" s="18">
        <f t="shared" si="16"/>
        <v>0</v>
      </c>
    </row>
    <row r="127" spans="1:101" ht="13.05" customHeight="1" x14ac:dyDescent="0.2">
      <c r="A127" s="46" t="s">
        <v>6</v>
      </c>
      <c r="B127" s="46" t="s">
        <v>155</v>
      </c>
      <c r="C127" s="91">
        <v>400</v>
      </c>
      <c r="D127" s="46" t="s">
        <v>634</v>
      </c>
      <c r="E127" s="46" t="s">
        <v>19</v>
      </c>
      <c r="F127" s="46" t="s">
        <v>156</v>
      </c>
      <c r="G127" s="47" t="s">
        <v>33</v>
      </c>
      <c r="H127" s="70">
        <v>38</v>
      </c>
      <c r="I127" s="49" t="s">
        <v>159</v>
      </c>
      <c r="J127" s="43"/>
      <c r="K127" s="15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V127" s="16"/>
      <c r="W127" s="18">
        <f t="shared" si="10"/>
        <v>0</v>
      </c>
      <c r="X127" s="15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I127" s="16"/>
      <c r="AJ127" s="18">
        <f t="shared" si="11"/>
        <v>0</v>
      </c>
      <c r="AK127" s="15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V127" s="16"/>
      <c r="AW127" s="18">
        <f t="shared" si="12"/>
        <v>0</v>
      </c>
      <c r="AX127" s="15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I127" s="16"/>
      <c r="BJ127" s="18">
        <f t="shared" si="13"/>
        <v>0</v>
      </c>
      <c r="BK127" s="15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V127" s="16"/>
      <c r="BW127" s="18">
        <f t="shared" si="14"/>
        <v>0</v>
      </c>
      <c r="BX127" s="15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I127" s="16"/>
      <c r="CJ127" s="18">
        <f t="shared" si="15"/>
        <v>0</v>
      </c>
      <c r="CK127" s="15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V127" s="16"/>
      <c r="CW127" s="18">
        <f t="shared" si="16"/>
        <v>0</v>
      </c>
    </row>
    <row r="128" spans="1:101" ht="13.05" customHeight="1" x14ac:dyDescent="0.2">
      <c r="A128" s="46" t="s">
        <v>6</v>
      </c>
      <c r="B128" s="46" t="s">
        <v>155</v>
      </c>
      <c r="C128" s="91">
        <v>400</v>
      </c>
      <c r="D128" s="46" t="s">
        <v>634</v>
      </c>
      <c r="E128" s="46" t="s">
        <v>19</v>
      </c>
      <c r="F128" s="46" t="s">
        <v>156</v>
      </c>
      <c r="G128" s="47" t="s">
        <v>33</v>
      </c>
      <c r="H128" s="70">
        <v>39</v>
      </c>
      <c r="I128" s="49" t="s">
        <v>160</v>
      </c>
      <c r="J128" s="43"/>
      <c r="K128" s="15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V128" s="16"/>
      <c r="W128" s="18">
        <f t="shared" si="10"/>
        <v>0</v>
      </c>
      <c r="X128" s="15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I128" s="16"/>
      <c r="AJ128" s="18">
        <f t="shared" si="11"/>
        <v>0</v>
      </c>
      <c r="AK128" s="15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V128" s="16"/>
      <c r="AW128" s="18">
        <f t="shared" si="12"/>
        <v>0</v>
      </c>
      <c r="AX128" s="15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I128" s="16"/>
      <c r="BJ128" s="18">
        <f t="shared" si="13"/>
        <v>0</v>
      </c>
      <c r="BK128" s="15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V128" s="16"/>
      <c r="BW128" s="18">
        <f t="shared" si="14"/>
        <v>0</v>
      </c>
      <c r="BX128" s="15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I128" s="16"/>
      <c r="CJ128" s="18">
        <f t="shared" si="15"/>
        <v>0</v>
      </c>
      <c r="CK128" s="15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V128" s="16"/>
      <c r="CW128" s="18">
        <f t="shared" si="16"/>
        <v>0</v>
      </c>
    </row>
    <row r="129" spans="1:101" ht="13.05" customHeight="1" x14ac:dyDescent="0.2">
      <c r="A129" s="46" t="s">
        <v>6</v>
      </c>
      <c r="B129" s="46" t="s">
        <v>155</v>
      </c>
      <c r="C129" s="91">
        <v>400</v>
      </c>
      <c r="D129" s="46" t="s">
        <v>634</v>
      </c>
      <c r="E129" s="46" t="s">
        <v>19</v>
      </c>
      <c r="F129" s="46" t="s">
        <v>156</v>
      </c>
      <c r="G129" s="47" t="s">
        <v>59</v>
      </c>
      <c r="H129" s="70">
        <v>40</v>
      </c>
      <c r="I129" s="49" t="s">
        <v>161</v>
      </c>
      <c r="J129" s="43"/>
      <c r="K129" s="15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V129" s="16"/>
      <c r="W129" s="18">
        <f t="shared" si="10"/>
        <v>0</v>
      </c>
      <c r="X129" s="15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I129" s="16"/>
      <c r="AJ129" s="18">
        <f t="shared" si="11"/>
        <v>0</v>
      </c>
      <c r="AK129" s="15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V129" s="16"/>
      <c r="AW129" s="18">
        <f t="shared" si="12"/>
        <v>0</v>
      </c>
      <c r="AX129" s="15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I129" s="16"/>
      <c r="BJ129" s="18">
        <f t="shared" si="13"/>
        <v>0</v>
      </c>
      <c r="BK129" s="15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V129" s="16"/>
      <c r="BW129" s="18">
        <f t="shared" si="14"/>
        <v>0</v>
      </c>
      <c r="BX129" s="15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I129" s="16"/>
      <c r="CJ129" s="18">
        <f t="shared" si="15"/>
        <v>0</v>
      </c>
      <c r="CK129" s="15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V129" s="16"/>
      <c r="CW129" s="18">
        <f t="shared" si="16"/>
        <v>0</v>
      </c>
    </row>
    <row r="130" spans="1:101" ht="13.05" customHeight="1" x14ac:dyDescent="0.2">
      <c r="A130" s="46" t="s">
        <v>6</v>
      </c>
      <c r="B130" s="46" t="s">
        <v>155</v>
      </c>
      <c r="C130" s="91">
        <v>400</v>
      </c>
      <c r="D130" s="46" t="s">
        <v>634</v>
      </c>
      <c r="E130" s="46" t="s">
        <v>19</v>
      </c>
      <c r="F130" s="46" t="s">
        <v>156</v>
      </c>
      <c r="G130" s="47" t="s">
        <v>33</v>
      </c>
      <c r="H130" s="70">
        <v>41</v>
      </c>
      <c r="I130" s="49" t="s">
        <v>162</v>
      </c>
      <c r="J130" s="43"/>
      <c r="K130" s="15">
        <v>0</v>
      </c>
      <c r="L130" s="2">
        <v>0</v>
      </c>
      <c r="M130" s="2">
        <v>0</v>
      </c>
      <c r="N130" s="2">
        <v>156</v>
      </c>
      <c r="O130" s="2">
        <v>0</v>
      </c>
      <c r="P130" s="2">
        <v>0</v>
      </c>
      <c r="Q130" s="2">
        <v>0</v>
      </c>
      <c r="R130" s="2">
        <v>0</v>
      </c>
      <c r="V130" s="16"/>
      <c r="W130" s="18">
        <f t="shared" si="10"/>
        <v>156</v>
      </c>
      <c r="X130" s="15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I130" s="16"/>
      <c r="AJ130" s="18">
        <f t="shared" si="11"/>
        <v>0</v>
      </c>
      <c r="AK130" s="15">
        <v>0</v>
      </c>
      <c r="AL130" s="2">
        <v>0</v>
      </c>
      <c r="AM130" s="2">
        <v>0</v>
      </c>
      <c r="AN130" s="2">
        <v>151</v>
      </c>
      <c r="AO130" s="2">
        <v>0</v>
      </c>
      <c r="AP130" s="2">
        <v>0</v>
      </c>
      <c r="AQ130" s="2">
        <v>0</v>
      </c>
      <c r="AR130" s="2">
        <v>0</v>
      </c>
      <c r="AV130" s="16"/>
      <c r="AW130" s="18">
        <f t="shared" si="12"/>
        <v>151</v>
      </c>
      <c r="AX130" s="15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I130" s="16"/>
      <c r="BJ130" s="18">
        <f t="shared" si="13"/>
        <v>0</v>
      </c>
      <c r="BK130" s="15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V130" s="16"/>
      <c r="BW130" s="18">
        <f t="shared" si="14"/>
        <v>0</v>
      </c>
      <c r="BX130" s="15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I130" s="16"/>
      <c r="CJ130" s="18">
        <f t="shared" si="15"/>
        <v>0</v>
      </c>
      <c r="CK130" s="15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V130" s="16"/>
      <c r="CW130" s="18">
        <f t="shared" si="16"/>
        <v>0</v>
      </c>
    </row>
    <row r="131" spans="1:101" ht="13.05" customHeight="1" x14ac:dyDescent="0.2">
      <c r="A131" s="46" t="s">
        <v>6</v>
      </c>
      <c r="B131" s="46" t="s">
        <v>155</v>
      </c>
      <c r="C131" s="91">
        <v>400</v>
      </c>
      <c r="D131" s="46" t="s">
        <v>634</v>
      </c>
      <c r="E131" s="46" t="s">
        <v>19</v>
      </c>
      <c r="F131" s="46" t="s">
        <v>156</v>
      </c>
      <c r="G131" s="47" t="s">
        <v>33</v>
      </c>
      <c r="H131" s="70">
        <v>42</v>
      </c>
      <c r="I131" s="49" t="s">
        <v>163</v>
      </c>
      <c r="J131" s="43"/>
      <c r="K131" s="15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V131" s="16"/>
      <c r="W131" s="18">
        <f t="shared" si="10"/>
        <v>0</v>
      </c>
      <c r="X131" s="15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I131" s="16"/>
      <c r="AJ131" s="18">
        <f t="shared" si="11"/>
        <v>0</v>
      </c>
      <c r="AK131" s="15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V131" s="16"/>
      <c r="AW131" s="18">
        <f t="shared" si="12"/>
        <v>0</v>
      </c>
      <c r="AX131" s="15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I131" s="16"/>
      <c r="BJ131" s="18">
        <f t="shared" si="13"/>
        <v>0</v>
      </c>
      <c r="BK131" s="15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V131" s="16"/>
      <c r="BW131" s="18">
        <f t="shared" si="14"/>
        <v>0</v>
      </c>
      <c r="BX131" s="15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I131" s="16"/>
      <c r="CJ131" s="18">
        <f t="shared" si="15"/>
        <v>0</v>
      </c>
      <c r="CK131" s="15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V131" s="16"/>
      <c r="CW131" s="18">
        <f t="shared" si="16"/>
        <v>0</v>
      </c>
    </row>
    <row r="132" spans="1:101" ht="13.05" customHeight="1" x14ac:dyDescent="0.2">
      <c r="A132" s="46" t="s">
        <v>6</v>
      </c>
      <c r="B132" s="46" t="s">
        <v>155</v>
      </c>
      <c r="C132" s="91">
        <v>400</v>
      </c>
      <c r="D132" s="46" t="s">
        <v>634</v>
      </c>
      <c r="E132" s="46" t="s">
        <v>19</v>
      </c>
      <c r="F132" s="46" t="s">
        <v>156</v>
      </c>
      <c r="G132" s="47" t="s">
        <v>33</v>
      </c>
      <c r="H132" s="70">
        <v>43</v>
      </c>
      <c r="I132" s="49" t="s">
        <v>164</v>
      </c>
      <c r="J132" s="43"/>
      <c r="K132" s="15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V132" s="16"/>
      <c r="W132" s="18">
        <f t="shared" si="10"/>
        <v>0</v>
      </c>
      <c r="X132" s="15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I132" s="16"/>
      <c r="AJ132" s="18">
        <f t="shared" si="11"/>
        <v>0</v>
      </c>
      <c r="AK132" s="15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V132" s="16"/>
      <c r="AW132" s="18">
        <f t="shared" si="12"/>
        <v>0</v>
      </c>
      <c r="AX132" s="15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I132" s="16"/>
      <c r="BJ132" s="18">
        <f t="shared" si="13"/>
        <v>0</v>
      </c>
      <c r="BK132" s="15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V132" s="16"/>
      <c r="BW132" s="18">
        <f t="shared" si="14"/>
        <v>0</v>
      </c>
      <c r="BX132" s="15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I132" s="16"/>
      <c r="CJ132" s="18">
        <f t="shared" si="15"/>
        <v>0</v>
      </c>
      <c r="CK132" s="15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V132" s="16"/>
      <c r="CW132" s="18">
        <f t="shared" si="16"/>
        <v>0</v>
      </c>
    </row>
    <row r="133" spans="1:101" ht="13.05" customHeight="1" x14ac:dyDescent="0.2">
      <c r="A133" s="46" t="s">
        <v>6</v>
      </c>
      <c r="B133" s="46" t="s">
        <v>155</v>
      </c>
      <c r="C133" s="91">
        <v>400</v>
      </c>
      <c r="D133" s="46" t="s">
        <v>634</v>
      </c>
      <c r="E133" s="46" t="s">
        <v>19</v>
      </c>
      <c r="F133" s="46" t="s">
        <v>156</v>
      </c>
      <c r="G133" s="47" t="s">
        <v>33</v>
      </c>
      <c r="H133" s="70">
        <v>46</v>
      </c>
      <c r="I133" s="49" t="s">
        <v>165</v>
      </c>
      <c r="J133" s="43"/>
      <c r="K133" s="15">
        <v>0</v>
      </c>
      <c r="L133" s="2">
        <v>0</v>
      </c>
      <c r="M133" s="2">
        <v>0</v>
      </c>
      <c r="N133" s="2">
        <v>98</v>
      </c>
      <c r="O133" s="2">
        <v>0</v>
      </c>
      <c r="P133" s="2">
        <v>0</v>
      </c>
      <c r="Q133" s="2">
        <v>0</v>
      </c>
      <c r="R133" s="2">
        <v>0</v>
      </c>
      <c r="V133" s="16"/>
      <c r="W133" s="18">
        <f t="shared" si="10"/>
        <v>98</v>
      </c>
      <c r="X133" s="15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I133" s="16"/>
      <c r="AJ133" s="18">
        <f t="shared" si="11"/>
        <v>0</v>
      </c>
      <c r="AK133" s="15">
        <v>0</v>
      </c>
      <c r="AL133" s="2">
        <v>0</v>
      </c>
      <c r="AM133" s="2">
        <v>0</v>
      </c>
      <c r="AN133" s="2">
        <v>93</v>
      </c>
      <c r="AO133" s="2">
        <v>0</v>
      </c>
      <c r="AP133" s="2">
        <v>0</v>
      </c>
      <c r="AQ133" s="2">
        <v>0</v>
      </c>
      <c r="AR133" s="2">
        <v>0</v>
      </c>
      <c r="AV133" s="16"/>
      <c r="AW133" s="18">
        <f t="shared" si="12"/>
        <v>93</v>
      </c>
      <c r="AX133" s="15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I133" s="16"/>
      <c r="BJ133" s="18">
        <f t="shared" si="13"/>
        <v>0</v>
      </c>
      <c r="BK133" s="15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V133" s="16"/>
      <c r="BW133" s="18">
        <f t="shared" si="14"/>
        <v>0</v>
      </c>
      <c r="BX133" s="15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I133" s="16"/>
      <c r="CJ133" s="18">
        <f t="shared" si="15"/>
        <v>0</v>
      </c>
      <c r="CK133" s="15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V133" s="16"/>
      <c r="CW133" s="18">
        <f t="shared" si="16"/>
        <v>0</v>
      </c>
    </row>
    <row r="134" spans="1:101" ht="13.05" customHeight="1" x14ac:dyDescent="0.2">
      <c r="A134" s="46" t="s">
        <v>6</v>
      </c>
      <c r="B134" s="46" t="s">
        <v>155</v>
      </c>
      <c r="C134" s="91">
        <v>400</v>
      </c>
      <c r="D134" s="46" t="s">
        <v>634</v>
      </c>
      <c r="E134" s="46" t="s">
        <v>19</v>
      </c>
      <c r="F134" s="46" t="s">
        <v>156</v>
      </c>
      <c r="G134" s="47" t="s">
        <v>33</v>
      </c>
      <c r="H134" s="70">
        <v>277</v>
      </c>
      <c r="I134" s="49" t="s">
        <v>166</v>
      </c>
      <c r="J134" s="43"/>
      <c r="K134" s="15">
        <v>0</v>
      </c>
      <c r="L134" s="2">
        <v>0</v>
      </c>
      <c r="M134" s="2">
        <v>0</v>
      </c>
      <c r="N134" s="2">
        <v>0</v>
      </c>
      <c r="O134" s="2">
        <v>44</v>
      </c>
      <c r="P134" s="2">
        <v>0</v>
      </c>
      <c r="Q134" s="2">
        <v>0</v>
      </c>
      <c r="R134" s="2">
        <v>0</v>
      </c>
      <c r="V134" s="16"/>
      <c r="W134" s="18">
        <f t="shared" si="10"/>
        <v>44</v>
      </c>
      <c r="X134" s="15">
        <v>0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s="2">
        <v>0</v>
      </c>
      <c r="AI134" s="16"/>
      <c r="AJ134" s="18">
        <f t="shared" si="11"/>
        <v>1</v>
      </c>
      <c r="AK134" s="15">
        <v>0</v>
      </c>
      <c r="AL134" s="2">
        <v>0</v>
      </c>
      <c r="AM134" s="2">
        <v>0</v>
      </c>
      <c r="AN134" s="2">
        <v>0</v>
      </c>
      <c r="AO134" s="2">
        <v>42</v>
      </c>
      <c r="AP134" s="2">
        <v>0</v>
      </c>
      <c r="AQ134" s="2">
        <v>0</v>
      </c>
      <c r="AR134" s="2">
        <v>0</v>
      </c>
      <c r="AV134" s="16"/>
      <c r="AW134" s="18">
        <f t="shared" si="12"/>
        <v>42</v>
      </c>
      <c r="AX134" s="15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I134" s="16"/>
      <c r="BJ134" s="18">
        <f t="shared" si="13"/>
        <v>0</v>
      </c>
      <c r="BK134" s="15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V134" s="16"/>
      <c r="BW134" s="18">
        <f t="shared" si="14"/>
        <v>0</v>
      </c>
      <c r="BX134" s="15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I134" s="16"/>
      <c r="CJ134" s="18">
        <f t="shared" si="15"/>
        <v>0</v>
      </c>
      <c r="CK134" s="15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V134" s="16"/>
      <c r="CW134" s="18">
        <f t="shared" si="16"/>
        <v>0</v>
      </c>
    </row>
    <row r="135" spans="1:101" ht="13.05" customHeight="1" x14ac:dyDescent="0.2">
      <c r="A135" s="46" t="s">
        <v>6</v>
      </c>
      <c r="B135" s="46" t="s">
        <v>155</v>
      </c>
      <c r="C135" s="91">
        <v>400</v>
      </c>
      <c r="D135" s="46" t="s">
        <v>634</v>
      </c>
      <c r="E135" s="46" t="s">
        <v>19</v>
      </c>
      <c r="F135" s="46" t="s">
        <v>156</v>
      </c>
      <c r="G135" s="47" t="s">
        <v>33</v>
      </c>
      <c r="H135" s="72">
        <v>6727</v>
      </c>
      <c r="I135" s="49" t="s">
        <v>167</v>
      </c>
      <c r="J135" s="43"/>
      <c r="K135" s="15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V135" s="16"/>
      <c r="W135" s="18">
        <f t="shared" ref="W135:W198" si="17">SUM(K135:V135)</f>
        <v>0</v>
      </c>
      <c r="X135" s="15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I135" s="16"/>
      <c r="AJ135" s="18">
        <f t="shared" ref="AJ135:AJ198" si="18">SUM(X135:AI135)</f>
        <v>0</v>
      </c>
      <c r="AK135" s="15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V135" s="16"/>
      <c r="AW135" s="18">
        <f t="shared" ref="AW135:AW198" si="19">SUM(AK135:AV135)</f>
        <v>0</v>
      </c>
      <c r="AX135" s="15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I135" s="16"/>
      <c r="BJ135" s="18">
        <f t="shared" ref="BJ135:BJ198" si="20">SUM(AX135:BI135)</f>
        <v>0</v>
      </c>
      <c r="BK135" s="15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V135" s="16"/>
      <c r="BW135" s="18">
        <f t="shared" ref="BW135:BW198" si="21">SUM(BK135:BV135)</f>
        <v>0</v>
      </c>
      <c r="BX135" s="15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I135" s="16"/>
      <c r="CJ135" s="18">
        <f t="shared" ref="CJ135:CJ198" si="22">SUM(BX135:CI135)</f>
        <v>0</v>
      </c>
      <c r="CK135" s="15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V135" s="16"/>
      <c r="CW135" s="18">
        <f t="shared" ref="CW135:CW198" si="23">SUM(CK135:CV135)</f>
        <v>0</v>
      </c>
    </row>
    <row r="136" spans="1:101" ht="13.05" customHeight="1" x14ac:dyDescent="0.2">
      <c r="A136" s="46" t="s">
        <v>6</v>
      </c>
      <c r="B136" s="46" t="s">
        <v>155</v>
      </c>
      <c r="C136" s="91">
        <v>400</v>
      </c>
      <c r="D136" s="46" t="s">
        <v>634</v>
      </c>
      <c r="E136" s="46" t="s">
        <v>19</v>
      </c>
      <c r="F136" s="46" t="s">
        <v>156</v>
      </c>
      <c r="G136" s="47" t="s">
        <v>33</v>
      </c>
      <c r="H136" s="73">
        <v>24407</v>
      </c>
      <c r="I136" s="49" t="s">
        <v>168</v>
      </c>
      <c r="J136" s="43"/>
      <c r="K136" s="15">
        <v>0</v>
      </c>
      <c r="L136" s="2">
        <v>0</v>
      </c>
      <c r="M136" s="2">
        <v>0</v>
      </c>
      <c r="N136" s="2">
        <v>0</v>
      </c>
      <c r="O136" s="2">
        <v>105</v>
      </c>
      <c r="P136" s="2">
        <v>0</v>
      </c>
      <c r="Q136" s="2">
        <v>0</v>
      </c>
      <c r="R136" s="2">
        <v>0</v>
      </c>
      <c r="V136" s="16"/>
      <c r="W136" s="18">
        <f t="shared" si="17"/>
        <v>105</v>
      </c>
      <c r="X136" s="15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I136" s="16"/>
      <c r="AJ136" s="18">
        <f t="shared" si="18"/>
        <v>0</v>
      </c>
      <c r="AK136" s="15">
        <v>0</v>
      </c>
      <c r="AL136" s="2">
        <v>0</v>
      </c>
      <c r="AM136" s="2">
        <v>0</v>
      </c>
      <c r="AN136" s="2">
        <v>0</v>
      </c>
      <c r="AO136" s="2">
        <v>100</v>
      </c>
      <c r="AP136" s="2">
        <v>0</v>
      </c>
      <c r="AQ136" s="2">
        <v>0</v>
      </c>
      <c r="AR136" s="2">
        <v>0</v>
      </c>
      <c r="AV136" s="16"/>
      <c r="AW136" s="18">
        <f t="shared" si="19"/>
        <v>100</v>
      </c>
      <c r="AX136" s="15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I136" s="16"/>
      <c r="BJ136" s="18">
        <f t="shared" si="20"/>
        <v>0</v>
      </c>
      <c r="BK136" s="15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V136" s="16"/>
      <c r="BW136" s="18">
        <f t="shared" si="21"/>
        <v>0</v>
      </c>
      <c r="BX136" s="15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I136" s="16"/>
      <c r="CJ136" s="18">
        <f t="shared" si="22"/>
        <v>0</v>
      </c>
      <c r="CK136" s="15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V136" s="16"/>
      <c r="CW136" s="18">
        <f t="shared" si="23"/>
        <v>0</v>
      </c>
    </row>
    <row r="137" spans="1:101" ht="13.05" customHeight="1" x14ac:dyDescent="0.2">
      <c r="A137" s="46" t="s">
        <v>169</v>
      </c>
      <c r="B137" s="46" t="s">
        <v>170</v>
      </c>
      <c r="C137" s="91">
        <v>400</v>
      </c>
      <c r="D137" s="46" t="s">
        <v>634</v>
      </c>
      <c r="E137" s="46" t="s">
        <v>19</v>
      </c>
      <c r="F137" s="46" t="s">
        <v>171</v>
      </c>
      <c r="G137" s="47" t="s">
        <v>31</v>
      </c>
      <c r="H137" s="71">
        <v>53</v>
      </c>
      <c r="I137" s="49" t="s">
        <v>171</v>
      </c>
      <c r="J137" s="43"/>
      <c r="K137" s="15">
        <v>0</v>
      </c>
      <c r="L137" s="2">
        <v>0</v>
      </c>
      <c r="M137" s="2">
        <v>0</v>
      </c>
      <c r="N137" s="2">
        <v>0</v>
      </c>
      <c r="O137" s="2">
        <v>178</v>
      </c>
      <c r="P137" s="2">
        <v>0</v>
      </c>
      <c r="Q137" s="2">
        <v>0</v>
      </c>
      <c r="R137" s="2">
        <v>0</v>
      </c>
      <c r="V137" s="16"/>
      <c r="W137" s="18">
        <f t="shared" si="17"/>
        <v>178</v>
      </c>
      <c r="X137" s="15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I137" s="16"/>
      <c r="AJ137" s="18">
        <f t="shared" si="18"/>
        <v>0</v>
      </c>
      <c r="AK137" s="15">
        <v>0</v>
      </c>
      <c r="AL137" s="2">
        <v>0</v>
      </c>
      <c r="AM137" s="2">
        <v>0</v>
      </c>
      <c r="AN137" s="2">
        <v>0</v>
      </c>
      <c r="AO137" s="2">
        <v>174</v>
      </c>
      <c r="AP137" s="2">
        <v>0</v>
      </c>
      <c r="AQ137" s="2">
        <v>0</v>
      </c>
      <c r="AR137" s="2">
        <v>0</v>
      </c>
      <c r="AV137" s="16"/>
      <c r="AW137" s="18">
        <f t="shared" si="19"/>
        <v>174</v>
      </c>
      <c r="AX137" s="15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I137" s="16"/>
      <c r="BJ137" s="18">
        <f t="shared" si="20"/>
        <v>0</v>
      </c>
      <c r="BK137" s="15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V137" s="16"/>
      <c r="BW137" s="18">
        <f t="shared" si="21"/>
        <v>0</v>
      </c>
      <c r="BX137" s="15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I137" s="16"/>
      <c r="CJ137" s="18">
        <f t="shared" si="22"/>
        <v>0</v>
      </c>
      <c r="CK137" s="15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V137" s="16"/>
      <c r="CW137" s="18">
        <f t="shared" si="23"/>
        <v>0</v>
      </c>
    </row>
    <row r="138" spans="1:101" ht="13.05" customHeight="1" x14ac:dyDescent="0.2">
      <c r="A138" s="46" t="s">
        <v>169</v>
      </c>
      <c r="B138" s="46" t="s">
        <v>170</v>
      </c>
      <c r="C138" s="91">
        <v>400</v>
      </c>
      <c r="D138" s="46" t="s">
        <v>634</v>
      </c>
      <c r="E138" s="46" t="s">
        <v>19</v>
      </c>
      <c r="F138" s="46" t="s">
        <v>171</v>
      </c>
      <c r="G138" s="47" t="s">
        <v>33</v>
      </c>
      <c r="H138" s="71">
        <v>278</v>
      </c>
      <c r="I138" s="49" t="s">
        <v>172</v>
      </c>
      <c r="J138" s="43"/>
      <c r="K138" s="15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V138" s="16"/>
      <c r="W138" s="18">
        <f t="shared" si="17"/>
        <v>0</v>
      </c>
      <c r="X138" s="15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I138" s="16"/>
      <c r="AJ138" s="18">
        <f t="shared" si="18"/>
        <v>0</v>
      </c>
      <c r="AK138" s="15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V138" s="16"/>
      <c r="AW138" s="18">
        <f t="shared" si="19"/>
        <v>0</v>
      </c>
      <c r="AX138" s="15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I138" s="16"/>
      <c r="BJ138" s="18">
        <f t="shared" si="20"/>
        <v>0</v>
      </c>
      <c r="BK138" s="15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V138" s="16"/>
      <c r="BW138" s="18">
        <f t="shared" si="21"/>
        <v>0</v>
      </c>
      <c r="BX138" s="15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I138" s="16"/>
      <c r="CJ138" s="18">
        <f t="shared" si="22"/>
        <v>0</v>
      </c>
      <c r="CK138" s="15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V138" s="16"/>
      <c r="CW138" s="18">
        <f t="shared" si="23"/>
        <v>0</v>
      </c>
    </row>
    <row r="139" spans="1:101" ht="13.05" customHeight="1" x14ac:dyDescent="0.2">
      <c r="A139" s="46" t="s">
        <v>173</v>
      </c>
      <c r="B139" s="46" t="s">
        <v>174</v>
      </c>
      <c r="C139" s="91">
        <v>400</v>
      </c>
      <c r="D139" s="46" t="s">
        <v>634</v>
      </c>
      <c r="E139" s="46" t="s">
        <v>174</v>
      </c>
      <c r="F139" s="46" t="s">
        <v>175</v>
      </c>
      <c r="G139" s="47" t="s">
        <v>27</v>
      </c>
      <c r="H139" s="70">
        <v>118</v>
      </c>
      <c r="I139" s="49" t="s">
        <v>176</v>
      </c>
      <c r="J139" s="43"/>
      <c r="K139" s="15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V139" s="16"/>
      <c r="W139" s="18">
        <f t="shared" si="17"/>
        <v>1</v>
      </c>
      <c r="X139" s="15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I139" s="16"/>
      <c r="AJ139" s="18">
        <f t="shared" si="18"/>
        <v>0</v>
      </c>
      <c r="AK139" s="15">
        <v>0</v>
      </c>
      <c r="AL139" s="2">
        <v>0</v>
      </c>
      <c r="AM139" s="2">
        <v>1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V139" s="16"/>
      <c r="AW139" s="18">
        <f t="shared" si="19"/>
        <v>1</v>
      </c>
      <c r="AX139" s="15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I139" s="16"/>
      <c r="BJ139" s="18">
        <f t="shared" si="20"/>
        <v>0</v>
      </c>
      <c r="BK139" s="15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V139" s="16"/>
      <c r="BW139" s="18">
        <f t="shared" si="21"/>
        <v>0</v>
      </c>
      <c r="BX139" s="15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I139" s="16"/>
      <c r="CJ139" s="18">
        <f t="shared" si="22"/>
        <v>0</v>
      </c>
      <c r="CK139" s="15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V139" s="16"/>
      <c r="CW139" s="18">
        <f t="shared" si="23"/>
        <v>0</v>
      </c>
    </row>
    <row r="140" spans="1:101" ht="13.05" customHeight="1" x14ac:dyDescent="0.2">
      <c r="A140" s="46" t="s">
        <v>173</v>
      </c>
      <c r="B140" s="46" t="s">
        <v>174</v>
      </c>
      <c r="C140" s="91">
        <v>400</v>
      </c>
      <c r="D140" s="46" t="s">
        <v>634</v>
      </c>
      <c r="E140" s="46" t="s">
        <v>174</v>
      </c>
      <c r="F140" s="46" t="s">
        <v>175</v>
      </c>
      <c r="G140" s="47" t="s">
        <v>33</v>
      </c>
      <c r="H140" s="70">
        <v>119</v>
      </c>
      <c r="I140" s="49" t="s">
        <v>177</v>
      </c>
      <c r="J140" s="43"/>
      <c r="K140" s="15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V140" s="16"/>
      <c r="W140" s="18">
        <f t="shared" si="17"/>
        <v>0</v>
      </c>
      <c r="X140" s="15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I140" s="16"/>
      <c r="AJ140" s="18">
        <f t="shared" si="18"/>
        <v>0</v>
      </c>
      <c r="AK140" s="15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V140" s="16"/>
      <c r="AW140" s="18">
        <f t="shared" si="19"/>
        <v>0</v>
      </c>
      <c r="AX140" s="15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I140" s="16"/>
      <c r="BJ140" s="18">
        <f t="shared" si="20"/>
        <v>0</v>
      </c>
      <c r="BK140" s="15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V140" s="16"/>
      <c r="BW140" s="18">
        <f t="shared" si="21"/>
        <v>0</v>
      </c>
      <c r="BX140" s="15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I140" s="16"/>
      <c r="CJ140" s="18">
        <f t="shared" si="22"/>
        <v>0</v>
      </c>
      <c r="CK140" s="15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V140" s="16"/>
      <c r="CW140" s="18">
        <f t="shared" si="23"/>
        <v>0</v>
      </c>
    </row>
    <row r="141" spans="1:101" ht="13.05" customHeight="1" x14ac:dyDescent="0.2">
      <c r="A141" s="46" t="s">
        <v>173</v>
      </c>
      <c r="B141" s="46" t="s">
        <v>174</v>
      </c>
      <c r="C141" s="91">
        <v>400</v>
      </c>
      <c r="D141" s="46" t="s">
        <v>634</v>
      </c>
      <c r="E141" s="46" t="s">
        <v>174</v>
      </c>
      <c r="F141" s="46" t="s">
        <v>175</v>
      </c>
      <c r="G141" s="47" t="s">
        <v>33</v>
      </c>
      <c r="H141" s="70">
        <v>120</v>
      </c>
      <c r="I141" s="49" t="s">
        <v>178</v>
      </c>
      <c r="J141" s="43"/>
      <c r="K141" s="15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V141" s="16"/>
      <c r="W141" s="18">
        <f t="shared" si="17"/>
        <v>0</v>
      </c>
      <c r="X141" s="15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I141" s="16"/>
      <c r="AJ141" s="18">
        <f t="shared" si="18"/>
        <v>0</v>
      </c>
      <c r="AK141" s="15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V141" s="16"/>
      <c r="AW141" s="18">
        <f t="shared" si="19"/>
        <v>0</v>
      </c>
      <c r="AX141" s="15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I141" s="16"/>
      <c r="BJ141" s="18">
        <f t="shared" si="20"/>
        <v>0</v>
      </c>
      <c r="BK141" s="15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V141" s="16"/>
      <c r="BW141" s="18">
        <f t="shared" si="21"/>
        <v>0</v>
      </c>
      <c r="BX141" s="15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I141" s="16"/>
      <c r="CJ141" s="18">
        <f t="shared" si="22"/>
        <v>0</v>
      </c>
      <c r="CK141" s="15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V141" s="16"/>
      <c r="CW141" s="18">
        <f t="shared" si="23"/>
        <v>0</v>
      </c>
    </row>
    <row r="142" spans="1:101" ht="13.05" customHeight="1" x14ac:dyDescent="0.2">
      <c r="A142" s="46" t="s">
        <v>173</v>
      </c>
      <c r="B142" s="46" t="s">
        <v>174</v>
      </c>
      <c r="C142" s="91">
        <v>400</v>
      </c>
      <c r="D142" s="46" t="s">
        <v>634</v>
      </c>
      <c r="E142" s="46" t="s">
        <v>174</v>
      </c>
      <c r="F142" s="46" t="s">
        <v>175</v>
      </c>
      <c r="G142" s="47" t="s">
        <v>33</v>
      </c>
      <c r="H142" s="70">
        <v>121</v>
      </c>
      <c r="I142" s="49" t="s">
        <v>179</v>
      </c>
      <c r="J142" s="43"/>
      <c r="K142" s="15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V142" s="16"/>
      <c r="W142" s="18">
        <f t="shared" si="17"/>
        <v>0</v>
      </c>
      <c r="X142" s="15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I142" s="16"/>
      <c r="AJ142" s="18">
        <f t="shared" si="18"/>
        <v>0</v>
      </c>
      <c r="AK142" s="15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V142" s="16"/>
      <c r="AW142" s="18">
        <f t="shared" si="19"/>
        <v>0</v>
      </c>
      <c r="AX142" s="15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I142" s="16"/>
      <c r="BJ142" s="18">
        <f t="shared" si="20"/>
        <v>0</v>
      </c>
      <c r="BK142" s="15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V142" s="16"/>
      <c r="BW142" s="18">
        <f t="shared" si="21"/>
        <v>0</v>
      </c>
      <c r="BX142" s="15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I142" s="16"/>
      <c r="CJ142" s="18">
        <f t="shared" si="22"/>
        <v>0</v>
      </c>
      <c r="CK142" s="15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V142" s="16"/>
      <c r="CW142" s="18">
        <f t="shared" si="23"/>
        <v>0</v>
      </c>
    </row>
    <row r="143" spans="1:101" ht="13.05" customHeight="1" x14ac:dyDescent="0.2">
      <c r="A143" s="46" t="s">
        <v>173</v>
      </c>
      <c r="B143" s="46" t="s">
        <v>174</v>
      </c>
      <c r="C143" s="91">
        <v>400</v>
      </c>
      <c r="D143" s="46" t="s">
        <v>634</v>
      </c>
      <c r="E143" s="46" t="s">
        <v>174</v>
      </c>
      <c r="F143" s="46" t="s">
        <v>175</v>
      </c>
      <c r="G143" s="47" t="s">
        <v>33</v>
      </c>
      <c r="H143" s="70">
        <v>76</v>
      </c>
      <c r="I143" s="49" t="s">
        <v>180</v>
      </c>
      <c r="J143" s="43"/>
      <c r="K143" s="15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V143" s="16"/>
      <c r="W143" s="18">
        <f t="shared" si="17"/>
        <v>0</v>
      </c>
      <c r="X143" s="15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I143" s="16"/>
      <c r="AJ143" s="18">
        <f t="shared" si="18"/>
        <v>0</v>
      </c>
      <c r="AK143" s="15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V143" s="16"/>
      <c r="AW143" s="18">
        <f t="shared" si="19"/>
        <v>0</v>
      </c>
      <c r="AX143" s="15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I143" s="16"/>
      <c r="BJ143" s="18">
        <f t="shared" si="20"/>
        <v>0</v>
      </c>
      <c r="BK143" s="15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V143" s="16"/>
      <c r="BW143" s="18">
        <f t="shared" si="21"/>
        <v>0</v>
      </c>
      <c r="BX143" s="15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I143" s="16"/>
      <c r="CJ143" s="18">
        <f t="shared" si="22"/>
        <v>0</v>
      </c>
      <c r="CK143" s="15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V143" s="16"/>
      <c r="CW143" s="18">
        <f t="shared" si="23"/>
        <v>0</v>
      </c>
    </row>
    <row r="144" spans="1:101" ht="13.05" customHeight="1" x14ac:dyDescent="0.2">
      <c r="A144" s="46" t="s">
        <v>173</v>
      </c>
      <c r="B144" s="46" t="s">
        <v>181</v>
      </c>
      <c r="C144" s="91">
        <v>400</v>
      </c>
      <c r="D144" s="46" t="s">
        <v>634</v>
      </c>
      <c r="E144" s="46" t="s">
        <v>174</v>
      </c>
      <c r="F144" s="46" t="s">
        <v>181</v>
      </c>
      <c r="G144" s="47" t="s">
        <v>31</v>
      </c>
      <c r="H144" s="71">
        <v>123</v>
      </c>
      <c r="I144" s="49" t="s">
        <v>181</v>
      </c>
      <c r="J144" s="43"/>
      <c r="K144" s="15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V144" s="16"/>
      <c r="W144" s="18">
        <f t="shared" si="17"/>
        <v>0</v>
      </c>
      <c r="X144" s="15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I144" s="16"/>
      <c r="AJ144" s="18">
        <f t="shared" si="18"/>
        <v>0</v>
      </c>
      <c r="AK144" s="15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V144" s="16"/>
      <c r="AW144" s="18">
        <f t="shared" si="19"/>
        <v>0</v>
      </c>
      <c r="AX144" s="15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I144" s="16"/>
      <c r="BJ144" s="18">
        <f t="shared" si="20"/>
        <v>0</v>
      </c>
      <c r="BK144" s="15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V144" s="16"/>
      <c r="BW144" s="18">
        <f t="shared" si="21"/>
        <v>0</v>
      </c>
      <c r="BX144" s="15">
        <v>0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I144" s="16"/>
      <c r="CJ144" s="18">
        <f t="shared" si="22"/>
        <v>0</v>
      </c>
      <c r="CK144" s="15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V144" s="16"/>
      <c r="CW144" s="18">
        <f t="shared" si="23"/>
        <v>0</v>
      </c>
    </row>
    <row r="145" spans="1:101" ht="13.05" customHeight="1" x14ac:dyDescent="0.2">
      <c r="A145" s="46" t="s">
        <v>173</v>
      </c>
      <c r="B145" s="46" t="s">
        <v>181</v>
      </c>
      <c r="C145" s="91">
        <v>400</v>
      </c>
      <c r="D145" s="46" t="s">
        <v>634</v>
      </c>
      <c r="E145" s="46" t="s">
        <v>174</v>
      </c>
      <c r="F145" s="46" t="s">
        <v>181</v>
      </c>
      <c r="G145" s="47" t="s">
        <v>33</v>
      </c>
      <c r="H145" s="71">
        <v>124</v>
      </c>
      <c r="I145" s="49" t="s">
        <v>182</v>
      </c>
      <c r="J145" s="43"/>
      <c r="K145" s="15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V145" s="16"/>
      <c r="W145" s="18">
        <f t="shared" si="17"/>
        <v>0</v>
      </c>
      <c r="X145" s="15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I145" s="16"/>
      <c r="AJ145" s="18">
        <f t="shared" si="18"/>
        <v>0</v>
      </c>
      <c r="AK145" s="15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V145" s="16"/>
      <c r="AW145" s="18">
        <f t="shared" si="19"/>
        <v>0</v>
      </c>
      <c r="AX145" s="15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I145" s="16"/>
      <c r="BJ145" s="18">
        <f t="shared" si="20"/>
        <v>0</v>
      </c>
      <c r="BK145" s="15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V145" s="16"/>
      <c r="BW145" s="18">
        <f t="shared" si="21"/>
        <v>0</v>
      </c>
      <c r="BX145" s="15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I145" s="16"/>
      <c r="CJ145" s="18">
        <f t="shared" si="22"/>
        <v>0</v>
      </c>
      <c r="CK145" s="15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V145" s="16"/>
      <c r="CW145" s="18">
        <f t="shared" si="23"/>
        <v>0</v>
      </c>
    </row>
    <row r="146" spans="1:101" ht="13.05" customHeight="1" x14ac:dyDescent="0.2">
      <c r="A146" s="46" t="s">
        <v>173</v>
      </c>
      <c r="B146" s="46" t="s">
        <v>181</v>
      </c>
      <c r="C146" s="91">
        <v>400</v>
      </c>
      <c r="D146" s="46" t="s">
        <v>634</v>
      </c>
      <c r="E146" s="46" t="s">
        <v>174</v>
      </c>
      <c r="F146" s="46" t="s">
        <v>181</v>
      </c>
      <c r="G146" s="47" t="s">
        <v>33</v>
      </c>
      <c r="H146" s="71">
        <v>290</v>
      </c>
      <c r="I146" s="49" t="s">
        <v>183</v>
      </c>
      <c r="J146" s="43"/>
      <c r="K146" s="15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V146" s="16"/>
      <c r="W146" s="18">
        <f t="shared" si="17"/>
        <v>0</v>
      </c>
      <c r="X146" s="15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I146" s="16"/>
      <c r="AJ146" s="18">
        <f t="shared" si="18"/>
        <v>0</v>
      </c>
      <c r="AK146" s="15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V146" s="16"/>
      <c r="AW146" s="18">
        <f t="shared" si="19"/>
        <v>0</v>
      </c>
      <c r="AX146" s="15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I146" s="16"/>
      <c r="BJ146" s="18">
        <f t="shared" si="20"/>
        <v>0</v>
      </c>
      <c r="BK146" s="15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V146" s="16"/>
      <c r="BW146" s="18">
        <f t="shared" si="21"/>
        <v>0</v>
      </c>
      <c r="BX146" s="15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I146" s="16"/>
      <c r="CJ146" s="18">
        <f t="shared" si="22"/>
        <v>0</v>
      </c>
      <c r="CK146" s="15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V146" s="16"/>
      <c r="CW146" s="18">
        <f t="shared" si="23"/>
        <v>0</v>
      </c>
    </row>
    <row r="147" spans="1:101" s="3" customFormat="1" ht="13.05" customHeight="1" x14ac:dyDescent="0.2">
      <c r="A147" s="46" t="s">
        <v>173</v>
      </c>
      <c r="B147" s="46" t="s">
        <v>181</v>
      </c>
      <c r="C147" s="91">
        <v>400</v>
      </c>
      <c r="D147" s="46" t="s">
        <v>634</v>
      </c>
      <c r="E147" s="46" t="s">
        <v>174</v>
      </c>
      <c r="F147" s="46" t="s">
        <v>181</v>
      </c>
      <c r="G147" s="47" t="s">
        <v>33</v>
      </c>
      <c r="H147" s="71">
        <v>21348</v>
      </c>
      <c r="I147" s="49" t="s">
        <v>184</v>
      </c>
      <c r="J147" s="43"/>
      <c r="K147" s="15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/>
      <c r="T147" s="2"/>
      <c r="U147" s="2"/>
      <c r="V147" s="16"/>
      <c r="W147" s="18">
        <f t="shared" si="17"/>
        <v>0</v>
      </c>
      <c r="X147" s="15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/>
      <c r="AG147" s="2"/>
      <c r="AH147" s="2"/>
      <c r="AI147" s="16"/>
      <c r="AJ147" s="18">
        <f t="shared" si="18"/>
        <v>0</v>
      </c>
      <c r="AK147" s="15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/>
      <c r="AT147" s="2"/>
      <c r="AU147" s="2"/>
      <c r="AV147" s="16"/>
      <c r="AW147" s="18">
        <f t="shared" si="19"/>
        <v>0</v>
      </c>
      <c r="AX147" s="15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/>
      <c r="BG147" s="2"/>
      <c r="BH147" s="2"/>
      <c r="BI147" s="16"/>
      <c r="BJ147" s="18">
        <f t="shared" si="20"/>
        <v>0</v>
      </c>
      <c r="BK147" s="15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/>
      <c r="BT147" s="2"/>
      <c r="BU147" s="2"/>
      <c r="BV147" s="16"/>
      <c r="BW147" s="18">
        <f t="shared" si="21"/>
        <v>0</v>
      </c>
      <c r="BX147" s="15">
        <v>0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/>
      <c r="CG147" s="2"/>
      <c r="CH147" s="2"/>
      <c r="CI147" s="16"/>
      <c r="CJ147" s="18">
        <f t="shared" si="22"/>
        <v>0</v>
      </c>
      <c r="CK147" s="15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/>
      <c r="CT147" s="2"/>
      <c r="CU147" s="2"/>
      <c r="CV147" s="16"/>
      <c r="CW147" s="18">
        <f t="shared" si="23"/>
        <v>0</v>
      </c>
    </row>
    <row r="148" spans="1:101" ht="13.05" customHeight="1" x14ac:dyDescent="0.2">
      <c r="A148" s="46" t="s">
        <v>173</v>
      </c>
      <c r="B148" s="46" t="s">
        <v>181</v>
      </c>
      <c r="C148" s="91">
        <v>400</v>
      </c>
      <c r="D148" s="46" t="s">
        <v>634</v>
      </c>
      <c r="E148" s="46" t="s">
        <v>174</v>
      </c>
      <c r="F148" s="46" t="s">
        <v>181</v>
      </c>
      <c r="G148" s="47" t="s">
        <v>33</v>
      </c>
      <c r="H148" s="71">
        <v>21349</v>
      </c>
      <c r="I148" s="49" t="s">
        <v>185</v>
      </c>
      <c r="J148" s="43"/>
      <c r="K148" s="15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V148" s="16"/>
      <c r="W148" s="18">
        <f t="shared" si="17"/>
        <v>0</v>
      </c>
      <c r="X148" s="15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I148" s="16"/>
      <c r="AJ148" s="18">
        <f t="shared" si="18"/>
        <v>0</v>
      </c>
      <c r="AK148" s="15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V148" s="16"/>
      <c r="AW148" s="18">
        <f t="shared" si="19"/>
        <v>0</v>
      </c>
      <c r="AX148" s="15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I148" s="16"/>
      <c r="BJ148" s="18">
        <f t="shared" si="20"/>
        <v>0</v>
      </c>
      <c r="BK148" s="15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V148" s="16"/>
      <c r="BW148" s="18">
        <f t="shared" si="21"/>
        <v>0</v>
      </c>
      <c r="BX148" s="15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I148" s="16"/>
      <c r="CJ148" s="18">
        <f t="shared" si="22"/>
        <v>0</v>
      </c>
      <c r="CK148" s="15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V148" s="16"/>
      <c r="CW148" s="18">
        <f t="shared" si="23"/>
        <v>0</v>
      </c>
    </row>
    <row r="149" spans="1:101" ht="13.05" customHeight="1" x14ac:dyDescent="0.2">
      <c r="A149" s="46" t="s">
        <v>173</v>
      </c>
      <c r="B149" s="46" t="s">
        <v>186</v>
      </c>
      <c r="C149" s="91">
        <v>400</v>
      </c>
      <c r="D149" s="46" t="s">
        <v>634</v>
      </c>
      <c r="E149" s="46" t="s">
        <v>174</v>
      </c>
      <c r="F149" s="46" t="s">
        <v>187</v>
      </c>
      <c r="G149" s="47" t="s">
        <v>31</v>
      </c>
      <c r="H149" s="70">
        <v>113</v>
      </c>
      <c r="I149" s="49" t="s">
        <v>188</v>
      </c>
      <c r="J149" s="43"/>
      <c r="K149" s="15">
        <v>0</v>
      </c>
      <c r="L149" s="2">
        <v>0</v>
      </c>
      <c r="M149" s="2">
        <v>0</v>
      </c>
      <c r="N149" s="2">
        <v>0</v>
      </c>
      <c r="O149" s="2">
        <v>68</v>
      </c>
      <c r="P149" s="2">
        <v>0</v>
      </c>
      <c r="Q149" s="2">
        <v>0</v>
      </c>
      <c r="R149" s="2">
        <v>0</v>
      </c>
      <c r="V149" s="16"/>
      <c r="W149" s="18">
        <f t="shared" si="17"/>
        <v>68</v>
      </c>
      <c r="X149" s="15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I149" s="16"/>
      <c r="AJ149" s="18">
        <f t="shared" si="18"/>
        <v>0</v>
      </c>
      <c r="AK149" s="15">
        <v>0</v>
      </c>
      <c r="AL149" s="2">
        <v>0</v>
      </c>
      <c r="AM149" s="2">
        <v>0</v>
      </c>
      <c r="AN149" s="2">
        <v>0</v>
      </c>
      <c r="AO149" s="2">
        <v>60</v>
      </c>
      <c r="AP149" s="2">
        <v>0</v>
      </c>
      <c r="AQ149" s="2">
        <v>0</v>
      </c>
      <c r="AR149" s="2">
        <v>0</v>
      </c>
      <c r="AV149" s="16"/>
      <c r="AW149" s="18">
        <f t="shared" si="19"/>
        <v>60</v>
      </c>
      <c r="AX149" s="15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  <c r="BI149" s="16"/>
      <c r="BJ149" s="18">
        <f t="shared" si="20"/>
        <v>0</v>
      </c>
      <c r="BK149" s="15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V149" s="16"/>
      <c r="BW149" s="18">
        <f t="shared" si="21"/>
        <v>0</v>
      </c>
      <c r="BX149" s="15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I149" s="16"/>
      <c r="CJ149" s="18">
        <f t="shared" si="22"/>
        <v>0</v>
      </c>
      <c r="CK149" s="15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V149" s="16"/>
      <c r="CW149" s="18">
        <f t="shared" si="23"/>
        <v>0</v>
      </c>
    </row>
    <row r="150" spans="1:101" ht="13.05" customHeight="1" x14ac:dyDescent="0.2">
      <c r="A150" s="46" t="s">
        <v>173</v>
      </c>
      <c r="B150" s="46" t="s">
        <v>186</v>
      </c>
      <c r="C150" s="91">
        <v>400</v>
      </c>
      <c r="D150" s="46" t="s">
        <v>634</v>
      </c>
      <c r="E150" s="46" t="s">
        <v>174</v>
      </c>
      <c r="F150" s="46" t="s">
        <v>187</v>
      </c>
      <c r="G150" s="47" t="s">
        <v>33</v>
      </c>
      <c r="H150" s="70">
        <v>114</v>
      </c>
      <c r="I150" s="49" t="s">
        <v>189</v>
      </c>
      <c r="J150" s="43"/>
      <c r="K150" s="15">
        <v>0</v>
      </c>
      <c r="L150" s="2">
        <v>0</v>
      </c>
      <c r="M150" s="2">
        <v>0</v>
      </c>
      <c r="N150" s="2">
        <v>0</v>
      </c>
      <c r="O150" s="2">
        <v>42</v>
      </c>
      <c r="P150" s="2">
        <v>0</v>
      </c>
      <c r="Q150" s="2">
        <v>0</v>
      </c>
      <c r="R150" s="2">
        <v>0</v>
      </c>
      <c r="V150" s="16"/>
      <c r="W150" s="18">
        <f t="shared" si="17"/>
        <v>42</v>
      </c>
      <c r="X150" s="15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I150" s="16"/>
      <c r="AJ150" s="18">
        <f t="shared" si="18"/>
        <v>0</v>
      </c>
      <c r="AK150" s="15">
        <v>0</v>
      </c>
      <c r="AL150" s="2">
        <v>0</v>
      </c>
      <c r="AM150" s="2">
        <v>0</v>
      </c>
      <c r="AN150" s="2">
        <v>0</v>
      </c>
      <c r="AO150" s="2">
        <v>39</v>
      </c>
      <c r="AP150" s="2">
        <v>0</v>
      </c>
      <c r="AQ150" s="2">
        <v>0</v>
      </c>
      <c r="AR150" s="2">
        <v>0</v>
      </c>
      <c r="AV150" s="16"/>
      <c r="AW150" s="18">
        <f t="shared" si="19"/>
        <v>39</v>
      </c>
      <c r="AX150" s="15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I150" s="16"/>
      <c r="BJ150" s="18">
        <f t="shared" si="20"/>
        <v>0</v>
      </c>
      <c r="BK150" s="15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V150" s="16"/>
      <c r="BW150" s="18">
        <f t="shared" si="21"/>
        <v>0</v>
      </c>
      <c r="BX150" s="15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I150" s="16"/>
      <c r="CJ150" s="18">
        <f t="shared" si="22"/>
        <v>0</v>
      </c>
      <c r="CK150" s="15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V150" s="16"/>
      <c r="CW150" s="18">
        <f t="shared" si="23"/>
        <v>0</v>
      </c>
    </row>
    <row r="151" spans="1:101" ht="13.05" customHeight="1" x14ac:dyDescent="0.2">
      <c r="A151" s="46" t="s">
        <v>173</v>
      </c>
      <c r="B151" s="46" t="s">
        <v>186</v>
      </c>
      <c r="C151" s="91">
        <v>400</v>
      </c>
      <c r="D151" s="46" t="s">
        <v>634</v>
      </c>
      <c r="E151" s="46" t="s">
        <v>174</v>
      </c>
      <c r="F151" s="46" t="s">
        <v>187</v>
      </c>
      <c r="G151" s="47" t="s">
        <v>33</v>
      </c>
      <c r="H151" s="70">
        <v>115</v>
      </c>
      <c r="I151" s="49" t="s">
        <v>190</v>
      </c>
      <c r="J151" s="43"/>
      <c r="K151" s="15">
        <v>0</v>
      </c>
      <c r="L151" s="2">
        <v>0</v>
      </c>
      <c r="M151" s="2">
        <v>0</v>
      </c>
      <c r="N151" s="2">
        <v>0</v>
      </c>
      <c r="O151" s="2">
        <v>41</v>
      </c>
      <c r="P151" s="2">
        <v>0</v>
      </c>
      <c r="Q151" s="2">
        <v>0</v>
      </c>
      <c r="R151" s="2">
        <v>0</v>
      </c>
      <c r="V151" s="16"/>
      <c r="W151" s="18">
        <f t="shared" si="17"/>
        <v>41</v>
      </c>
      <c r="X151" s="15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I151" s="16"/>
      <c r="AJ151" s="18">
        <f t="shared" si="18"/>
        <v>0</v>
      </c>
      <c r="AK151" s="15">
        <v>0</v>
      </c>
      <c r="AL151" s="2">
        <v>0</v>
      </c>
      <c r="AM151" s="2">
        <v>0</v>
      </c>
      <c r="AN151" s="2">
        <v>0</v>
      </c>
      <c r="AO151" s="2">
        <v>38</v>
      </c>
      <c r="AP151" s="2">
        <v>0</v>
      </c>
      <c r="AQ151" s="2">
        <v>0</v>
      </c>
      <c r="AR151" s="2">
        <v>0</v>
      </c>
      <c r="AV151" s="16"/>
      <c r="AW151" s="18">
        <f t="shared" si="19"/>
        <v>38</v>
      </c>
      <c r="AX151" s="15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I151" s="16"/>
      <c r="BJ151" s="18">
        <f t="shared" si="20"/>
        <v>0</v>
      </c>
      <c r="BK151" s="15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V151" s="16"/>
      <c r="BW151" s="18">
        <f t="shared" si="21"/>
        <v>0</v>
      </c>
      <c r="BX151" s="15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I151" s="16"/>
      <c r="CJ151" s="18">
        <f t="shared" si="22"/>
        <v>0</v>
      </c>
      <c r="CK151" s="15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V151" s="16"/>
      <c r="CW151" s="18">
        <f t="shared" si="23"/>
        <v>0</v>
      </c>
    </row>
    <row r="152" spans="1:101" ht="13.05" customHeight="1" x14ac:dyDescent="0.2">
      <c r="A152" s="46" t="s">
        <v>173</v>
      </c>
      <c r="B152" s="46" t="s">
        <v>186</v>
      </c>
      <c r="C152" s="91">
        <v>400</v>
      </c>
      <c r="D152" s="46" t="s">
        <v>634</v>
      </c>
      <c r="E152" s="46" t="s">
        <v>174</v>
      </c>
      <c r="F152" s="46" t="s">
        <v>187</v>
      </c>
      <c r="G152" s="47" t="s">
        <v>33</v>
      </c>
      <c r="H152" s="70">
        <v>116</v>
      </c>
      <c r="I152" s="49" t="s">
        <v>191</v>
      </c>
      <c r="J152" s="43"/>
      <c r="K152" s="15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V152" s="16"/>
      <c r="W152" s="18">
        <f t="shared" si="17"/>
        <v>0</v>
      </c>
      <c r="X152" s="15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I152" s="16"/>
      <c r="AJ152" s="18">
        <f t="shared" si="18"/>
        <v>0</v>
      </c>
      <c r="AK152" s="15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V152" s="16"/>
      <c r="AW152" s="18">
        <f t="shared" si="19"/>
        <v>0</v>
      </c>
      <c r="AX152" s="15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I152" s="16"/>
      <c r="BJ152" s="18">
        <f t="shared" si="20"/>
        <v>0</v>
      </c>
      <c r="BK152" s="15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V152" s="16"/>
      <c r="BW152" s="18">
        <f t="shared" si="21"/>
        <v>0</v>
      </c>
      <c r="BX152" s="15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I152" s="16"/>
      <c r="CJ152" s="18">
        <f t="shared" si="22"/>
        <v>0</v>
      </c>
      <c r="CK152" s="15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V152" s="16"/>
      <c r="CW152" s="18">
        <f t="shared" si="23"/>
        <v>0</v>
      </c>
    </row>
    <row r="153" spans="1:101" ht="13.05" customHeight="1" x14ac:dyDescent="0.2">
      <c r="A153" s="46" t="s">
        <v>173</v>
      </c>
      <c r="B153" s="46" t="s">
        <v>186</v>
      </c>
      <c r="C153" s="91">
        <v>400</v>
      </c>
      <c r="D153" s="46" t="s">
        <v>634</v>
      </c>
      <c r="E153" s="46" t="s">
        <v>174</v>
      </c>
      <c r="F153" s="46" t="s">
        <v>187</v>
      </c>
      <c r="G153" s="47" t="s">
        <v>33</v>
      </c>
      <c r="H153" s="70">
        <v>117</v>
      </c>
      <c r="I153" s="49" t="s">
        <v>192</v>
      </c>
      <c r="J153" s="43"/>
      <c r="K153" s="15">
        <v>0</v>
      </c>
      <c r="L153" s="2">
        <v>0</v>
      </c>
      <c r="M153" s="2">
        <v>0</v>
      </c>
      <c r="N153" s="2">
        <v>0</v>
      </c>
      <c r="O153" s="2">
        <v>136</v>
      </c>
      <c r="P153" s="2">
        <v>0</v>
      </c>
      <c r="Q153" s="2">
        <v>0</v>
      </c>
      <c r="R153" s="2">
        <v>0</v>
      </c>
      <c r="V153" s="16"/>
      <c r="W153" s="18">
        <f t="shared" si="17"/>
        <v>136</v>
      </c>
      <c r="X153" s="15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I153" s="16"/>
      <c r="AJ153" s="18">
        <f t="shared" si="18"/>
        <v>0</v>
      </c>
      <c r="AK153" s="15">
        <v>0</v>
      </c>
      <c r="AL153" s="2">
        <v>0</v>
      </c>
      <c r="AM153" s="2">
        <v>0</v>
      </c>
      <c r="AN153" s="2">
        <v>0</v>
      </c>
      <c r="AO153" s="2">
        <v>127</v>
      </c>
      <c r="AP153" s="2">
        <v>0</v>
      </c>
      <c r="AQ153" s="2">
        <v>0</v>
      </c>
      <c r="AR153" s="2">
        <v>0</v>
      </c>
      <c r="AV153" s="16"/>
      <c r="AW153" s="18">
        <f t="shared" si="19"/>
        <v>127</v>
      </c>
      <c r="AX153" s="15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I153" s="16"/>
      <c r="BJ153" s="18">
        <f t="shared" si="20"/>
        <v>0</v>
      </c>
      <c r="BK153" s="15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V153" s="16"/>
      <c r="BW153" s="18">
        <f t="shared" si="21"/>
        <v>0</v>
      </c>
      <c r="BX153" s="15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I153" s="16"/>
      <c r="CJ153" s="18">
        <f t="shared" si="22"/>
        <v>0</v>
      </c>
      <c r="CK153" s="15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V153" s="16"/>
      <c r="CW153" s="18">
        <f t="shared" si="23"/>
        <v>0</v>
      </c>
    </row>
    <row r="154" spans="1:101" ht="13.05" customHeight="1" x14ac:dyDescent="0.2">
      <c r="A154" s="46" t="s">
        <v>173</v>
      </c>
      <c r="B154" s="46" t="s">
        <v>186</v>
      </c>
      <c r="C154" s="91">
        <v>400</v>
      </c>
      <c r="D154" s="46" t="s">
        <v>634</v>
      </c>
      <c r="E154" s="46" t="s">
        <v>174</v>
      </c>
      <c r="F154" s="46" t="s">
        <v>187</v>
      </c>
      <c r="G154" s="47" t="s">
        <v>33</v>
      </c>
      <c r="H154" s="71">
        <v>6689</v>
      </c>
      <c r="I154" s="49" t="s">
        <v>193</v>
      </c>
      <c r="J154" s="43"/>
      <c r="K154" s="15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V154" s="16"/>
      <c r="W154" s="18">
        <f t="shared" si="17"/>
        <v>0</v>
      </c>
      <c r="X154" s="15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I154" s="16"/>
      <c r="AJ154" s="18">
        <f t="shared" si="18"/>
        <v>0</v>
      </c>
      <c r="AK154" s="15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V154" s="16"/>
      <c r="AW154" s="18">
        <f t="shared" si="19"/>
        <v>0</v>
      </c>
      <c r="AX154" s="15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I154" s="16"/>
      <c r="BJ154" s="18">
        <f t="shared" si="20"/>
        <v>0</v>
      </c>
      <c r="BK154" s="15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V154" s="16"/>
      <c r="BW154" s="18">
        <f t="shared" si="21"/>
        <v>0</v>
      </c>
      <c r="BX154" s="15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I154" s="16"/>
      <c r="CJ154" s="18">
        <f t="shared" si="22"/>
        <v>0</v>
      </c>
      <c r="CK154" s="15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V154" s="16"/>
      <c r="CW154" s="18">
        <f t="shared" si="23"/>
        <v>0</v>
      </c>
    </row>
    <row r="155" spans="1:101" ht="13.05" customHeight="1" x14ac:dyDescent="0.2">
      <c r="A155" s="46" t="s">
        <v>173</v>
      </c>
      <c r="B155" s="46" t="s">
        <v>186</v>
      </c>
      <c r="C155" s="91">
        <v>400</v>
      </c>
      <c r="D155" s="46" t="s">
        <v>634</v>
      </c>
      <c r="E155" s="46" t="s">
        <v>174</v>
      </c>
      <c r="F155" s="46" t="s">
        <v>187</v>
      </c>
      <c r="G155" s="47" t="s">
        <v>33</v>
      </c>
      <c r="H155" s="71">
        <v>10488</v>
      </c>
      <c r="I155" s="49" t="s">
        <v>194</v>
      </c>
      <c r="J155" s="43"/>
      <c r="K155" s="15">
        <v>0</v>
      </c>
      <c r="L155" s="2">
        <v>0</v>
      </c>
      <c r="M155" s="2">
        <v>0</v>
      </c>
      <c r="N155" s="2">
        <v>0</v>
      </c>
      <c r="O155" s="2">
        <v>108</v>
      </c>
      <c r="P155" s="2">
        <v>0</v>
      </c>
      <c r="Q155" s="2">
        <v>0</v>
      </c>
      <c r="R155" s="2">
        <v>0</v>
      </c>
      <c r="V155" s="16"/>
      <c r="W155" s="18">
        <f t="shared" si="17"/>
        <v>108</v>
      </c>
      <c r="X155" s="15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I155" s="16"/>
      <c r="AJ155" s="18">
        <f t="shared" si="18"/>
        <v>0</v>
      </c>
      <c r="AK155" s="15">
        <v>0</v>
      </c>
      <c r="AL155" s="2">
        <v>0</v>
      </c>
      <c r="AM155" s="2">
        <v>0</v>
      </c>
      <c r="AN155" s="2">
        <v>0</v>
      </c>
      <c r="AO155" s="2">
        <v>95</v>
      </c>
      <c r="AP155" s="2">
        <v>0</v>
      </c>
      <c r="AQ155" s="2">
        <v>0</v>
      </c>
      <c r="AR155" s="2">
        <v>0</v>
      </c>
      <c r="AV155" s="16"/>
      <c r="AW155" s="18">
        <f t="shared" si="19"/>
        <v>95</v>
      </c>
      <c r="AX155" s="15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I155" s="16"/>
      <c r="BJ155" s="18">
        <f t="shared" si="20"/>
        <v>0</v>
      </c>
      <c r="BK155" s="15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V155" s="16"/>
      <c r="BW155" s="18">
        <f t="shared" si="21"/>
        <v>0</v>
      </c>
      <c r="BX155" s="15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I155" s="16"/>
      <c r="CJ155" s="18">
        <f t="shared" si="22"/>
        <v>0</v>
      </c>
      <c r="CK155" s="15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V155" s="16"/>
      <c r="CW155" s="18">
        <f t="shared" si="23"/>
        <v>0</v>
      </c>
    </row>
    <row r="156" spans="1:101" ht="13.05" customHeight="1" x14ac:dyDescent="0.2">
      <c r="A156" s="46" t="s">
        <v>173</v>
      </c>
      <c r="B156" s="46" t="s">
        <v>186</v>
      </c>
      <c r="C156" s="91">
        <v>400</v>
      </c>
      <c r="D156" s="46" t="s">
        <v>634</v>
      </c>
      <c r="E156" s="46" t="s">
        <v>174</v>
      </c>
      <c r="F156" s="46" t="s">
        <v>187</v>
      </c>
      <c r="G156" s="47" t="s">
        <v>33</v>
      </c>
      <c r="H156" s="74">
        <v>24047</v>
      </c>
      <c r="I156" s="51" t="s">
        <v>195</v>
      </c>
      <c r="J156" s="45"/>
      <c r="K156" s="15">
        <v>0</v>
      </c>
      <c r="L156" s="2">
        <v>0</v>
      </c>
      <c r="M156" s="2">
        <v>0</v>
      </c>
      <c r="N156" s="2">
        <v>0</v>
      </c>
      <c r="O156" s="2">
        <v>28</v>
      </c>
      <c r="P156" s="2">
        <v>0</v>
      </c>
      <c r="Q156" s="2">
        <v>0</v>
      </c>
      <c r="R156" s="2">
        <v>0</v>
      </c>
      <c r="V156" s="16"/>
      <c r="W156" s="18">
        <f t="shared" si="17"/>
        <v>28</v>
      </c>
      <c r="X156" s="15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I156" s="16"/>
      <c r="AJ156" s="18">
        <f t="shared" si="18"/>
        <v>0</v>
      </c>
      <c r="AK156" s="15">
        <v>0</v>
      </c>
      <c r="AL156" s="2">
        <v>0</v>
      </c>
      <c r="AM156" s="2">
        <v>0</v>
      </c>
      <c r="AN156" s="2">
        <v>0</v>
      </c>
      <c r="AO156" s="2">
        <v>25</v>
      </c>
      <c r="AP156" s="2">
        <v>0</v>
      </c>
      <c r="AQ156" s="2">
        <v>0</v>
      </c>
      <c r="AR156" s="2">
        <v>0</v>
      </c>
      <c r="AV156" s="16"/>
      <c r="AW156" s="18">
        <f t="shared" si="19"/>
        <v>25</v>
      </c>
      <c r="AX156" s="15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I156" s="16"/>
      <c r="BJ156" s="18">
        <f t="shared" si="20"/>
        <v>0</v>
      </c>
      <c r="BK156" s="15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V156" s="16"/>
      <c r="BW156" s="18">
        <f t="shared" si="21"/>
        <v>0</v>
      </c>
      <c r="BX156" s="15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I156" s="16"/>
      <c r="CJ156" s="18">
        <f t="shared" si="22"/>
        <v>0</v>
      </c>
      <c r="CK156" s="15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V156" s="16"/>
      <c r="CW156" s="18">
        <f t="shared" si="23"/>
        <v>0</v>
      </c>
    </row>
    <row r="157" spans="1:101" ht="13.05" customHeight="1" x14ac:dyDescent="0.2">
      <c r="A157" s="46" t="s">
        <v>173</v>
      </c>
      <c r="B157" s="46" t="s">
        <v>196</v>
      </c>
      <c r="C157" s="91">
        <v>400</v>
      </c>
      <c r="D157" s="46" t="s">
        <v>634</v>
      </c>
      <c r="E157" s="46" t="s">
        <v>174</v>
      </c>
      <c r="F157" s="46" t="s">
        <v>197</v>
      </c>
      <c r="G157" s="47" t="s">
        <v>135</v>
      </c>
      <c r="H157" s="71">
        <v>125</v>
      </c>
      <c r="I157" s="49" t="s">
        <v>198</v>
      </c>
      <c r="J157" s="43"/>
      <c r="K157" s="15">
        <v>0</v>
      </c>
      <c r="L157" s="2">
        <v>0</v>
      </c>
      <c r="M157" s="2">
        <v>0</v>
      </c>
      <c r="N157" s="2">
        <v>4</v>
      </c>
      <c r="O157" s="2">
        <v>0</v>
      </c>
      <c r="P157" s="2">
        <v>0</v>
      </c>
      <c r="Q157" s="2">
        <v>0</v>
      </c>
      <c r="R157" s="2">
        <v>0</v>
      </c>
      <c r="V157" s="16"/>
      <c r="W157" s="18">
        <f t="shared" si="17"/>
        <v>4</v>
      </c>
      <c r="X157" s="15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I157" s="16"/>
      <c r="AJ157" s="18">
        <f t="shared" si="18"/>
        <v>0</v>
      </c>
      <c r="AK157" s="15">
        <v>0</v>
      </c>
      <c r="AL157" s="2">
        <v>0</v>
      </c>
      <c r="AM157" s="2">
        <v>0</v>
      </c>
      <c r="AN157" s="2">
        <v>2</v>
      </c>
      <c r="AO157" s="2">
        <v>0</v>
      </c>
      <c r="AP157" s="2">
        <v>0</v>
      </c>
      <c r="AQ157" s="2">
        <v>0</v>
      </c>
      <c r="AR157" s="2">
        <v>0</v>
      </c>
      <c r="AV157" s="16"/>
      <c r="AW157" s="18">
        <f t="shared" si="19"/>
        <v>2</v>
      </c>
      <c r="AX157" s="15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I157" s="16"/>
      <c r="BJ157" s="18">
        <f t="shared" si="20"/>
        <v>0</v>
      </c>
      <c r="BK157" s="15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V157" s="16"/>
      <c r="BW157" s="18">
        <f t="shared" si="21"/>
        <v>0</v>
      </c>
      <c r="BX157" s="15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I157" s="16"/>
      <c r="CJ157" s="18">
        <f t="shared" si="22"/>
        <v>0</v>
      </c>
      <c r="CK157" s="15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V157" s="16"/>
      <c r="CW157" s="18">
        <f t="shared" si="23"/>
        <v>0</v>
      </c>
    </row>
    <row r="158" spans="1:101" ht="13.05" customHeight="1" x14ac:dyDescent="0.2">
      <c r="A158" s="46" t="s">
        <v>173</v>
      </c>
      <c r="B158" s="46" t="s">
        <v>196</v>
      </c>
      <c r="C158" s="91">
        <v>400</v>
      </c>
      <c r="D158" s="46" t="s">
        <v>634</v>
      </c>
      <c r="E158" s="46" t="s">
        <v>174</v>
      </c>
      <c r="F158" s="46" t="s">
        <v>197</v>
      </c>
      <c r="G158" s="47" t="s">
        <v>33</v>
      </c>
      <c r="H158" s="71">
        <v>126</v>
      </c>
      <c r="I158" s="49" t="s">
        <v>199</v>
      </c>
      <c r="J158" s="43"/>
      <c r="K158" s="15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V158" s="16"/>
      <c r="W158" s="18">
        <f t="shared" si="17"/>
        <v>0</v>
      </c>
      <c r="X158" s="15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I158" s="16"/>
      <c r="AJ158" s="18">
        <f t="shared" si="18"/>
        <v>0</v>
      </c>
      <c r="AK158" s="15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V158" s="16"/>
      <c r="AW158" s="18">
        <f t="shared" si="19"/>
        <v>0</v>
      </c>
      <c r="AX158" s="15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I158" s="16"/>
      <c r="BJ158" s="18">
        <f t="shared" si="20"/>
        <v>0</v>
      </c>
      <c r="BK158" s="15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V158" s="16"/>
      <c r="BW158" s="18">
        <f t="shared" si="21"/>
        <v>0</v>
      </c>
      <c r="BX158" s="15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I158" s="16"/>
      <c r="CJ158" s="18">
        <f t="shared" si="22"/>
        <v>0</v>
      </c>
      <c r="CK158" s="15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V158" s="16"/>
      <c r="CW158" s="18">
        <f t="shared" si="23"/>
        <v>0</v>
      </c>
    </row>
    <row r="159" spans="1:101" ht="13.05" customHeight="1" x14ac:dyDescent="0.2">
      <c r="A159" s="46" t="s">
        <v>173</v>
      </c>
      <c r="B159" s="46" t="s">
        <v>196</v>
      </c>
      <c r="C159" s="91">
        <v>400</v>
      </c>
      <c r="D159" s="46" t="s">
        <v>634</v>
      </c>
      <c r="E159" s="46" t="s">
        <v>174</v>
      </c>
      <c r="F159" s="46" t="s">
        <v>197</v>
      </c>
      <c r="G159" s="47" t="s">
        <v>33</v>
      </c>
      <c r="H159" s="71">
        <v>127</v>
      </c>
      <c r="I159" s="49" t="s">
        <v>200</v>
      </c>
      <c r="J159" s="43"/>
      <c r="K159" s="15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V159" s="16"/>
      <c r="W159" s="18">
        <f t="shared" si="17"/>
        <v>0</v>
      </c>
      <c r="X159" s="15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I159" s="16"/>
      <c r="AJ159" s="18">
        <f t="shared" si="18"/>
        <v>0</v>
      </c>
      <c r="AK159" s="15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V159" s="16"/>
      <c r="AW159" s="18">
        <f t="shared" si="19"/>
        <v>0</v>
      </c>
      <c r="AX159" s="15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I159" s="16"/>
      <c r="BJ159" s="18">
        <f t="shared" si="20"/>
        <v>0</v>
      </c>
      <c r="BK159" s="15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V159" s="16"/>
      <c r="BW159" s="18">
        <f t="shared" si="21"/>
        <v>0</v>
      </c>
      <c r="BX159" s="15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I159" s="16"/>
      <c r="CJ159" s="18">
        <f t="shared" si="22"/>
        <v>0</v>
      </c>
      <c r="CK159" s="15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V159" s="16"/>
      <c r="CW159" s="18">
        <f t="shared" si="23"/>
        <v>0</v>
      </c>
    </row>
    <row r="160" spans="1:101" ht="13.05" customHeight="1" x14ac:dyDescent="0.2">
      <c r="A160" s="46" t="s">
        <v>173</v>
      </c>
      <c r="B160" s="46" t="s">
        <v>196</v>
      </c>
      <c r="C160" s="91">
        <v>400</v>
      </c>
      <c r="D160" s="46" t="s">
        <v>634</v>
      </c>
      <c r="E160" s="46" t="s">
        <v>174</v>
      </c>
      <c r="F160" s="46" t="s">
        <v>197</v>
      </c>
      <c r="G160" s="47" t="s">
        <v>33</v>
      </c>
      <c r="H160" s="71">
        <v>128</v>
      </c>
      <c r="I160" s="49" t="s">
        <v>201</v>
      </c>
      <c r="J160" s="43"/>
      <c r="K160" s="15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V160" s="16"/>
      <c r="W160" s="18">
        <f t="shared" si="17"/>
        <v>0</v>
      </c>
      <c r="X160" s="15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I160" s="16"/>
      <c r="AJ160" s="18">
        <f t="shared" si="18"/>
        <v>0</v>
      </c>
      <c r="AK160" s="15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V160" s="16"/>
      <c r="AW160" s="18">
        <f t="shared" si="19"/>
        <v>0</v>
      </c>
      <c r="AX160" s="15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I160" s="16"/>
      <c r="BJ160" s="18">
        <f t="shared" si="20"/>
        <v>0</v>
      </c>
      <c r="BK160" s="15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V160" s="16"/>
      <c r="BW160" s="18">
        <f t="shared" si="21"/>
        <v>0</v>
      </c>
      <c r="BX160" s="15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I160" s="16"/>
      <c r="CJ160" s="18">
        <f t="shared" si="22"/>
        <v>0</v>
      </c>
      <c r="CK160" s="15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V160" s="16"/>
      <c r="CW160" s="18">
        <f t="shared" si="23"/>
        <v>0</v>
      </c>
    </row>
    <row r="161" spans="1:101" ht="13.05" customHeight="1" x14ac:dyDescent="0.2">
      <c r="A161" s="46" t="s">
        <v>173</v>
      </c>
      <c r="B161" s="46" t="s">
        <v>196</v>
      </c>
      <c r="C161" s="91">
        <v>400</v>
      </c>
      <c r="D161" s="46" t="s">
        <v>634</v>
      </c>
      <c r="E161" s="46" t="s">
        <v>174</v>
      </c>
      <c r="F161" s="46" t="s">
        <v>197</v>
      </c>
      <c r="G161" s="47" t="s">
        <v>31</v>
      </c>
      <c r="H161" s="70">
        <v>291</v>
      </c>
      <c r="I161" s="49" t="s">
        <v>202</v>
      </c>
      <c r="J161" s="43"/>
      <c r="K161" s="15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V161" s="16"/>
      <c r="W161" s="18">
        <f t="shared" si="17"/>
        <v>0</v>
      </c>
      <c r="X161" s="15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I161" s="16"/>
      <c r="AJ161" s="18">
        <f t="shared" si="18"/>
        <v>0</v>
      </c>
      <c r="AK161" s="15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V161" s="16"/>
      <c r="AW161" s="18">
        <f t="shared" si="19"/>
        <v>0</v>
      </c>
      <c r="AX161" s="15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I161" s="16"/>
      <c r="BJ161" s="18">
        <f t="shared" si="20"/>
        <v>0</v>
      </c>
      <c r="BK161" s="15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V161" s="16"/>
      <c r="BW161" s="18">
        <f t="shared" si="21"/>
        <v>0</v>
      </c>
      <c r="BX161" s="15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I161" s="16"/>
      <c r="CJ161" s="18">
        <f t="shared" si="22"/>
        <v>0</v>
      </c>
      <c r="CK161" s="15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V161" s="16"/>
      <c r="CW161" s="18">
        <f t="shared" si="23"/>
        <v>0</v>
      </c>
    </row>
    <row r="162" spans="1:101" ht="13.05" customHeight="1" x14ac:dyDescent="0.2">
      <c r="A162" s="46" t="s">
        <v>173</v>
      </c>
      <c r="B162" s="46" t="s">
        <v>174</v>
      </c>
      <c r="C162" s="91">
        <v>400</v>
      </c>
      <c r="D162" s="46" t="s">
        <v>634</v>
      </c>
      <c r="E162" s="46" t="s">
        <v>174</v>
      </c>
      <c r="F162" s="46" t="s">
        <v>197</v>
      </c>
      <c r="G162" s="47" t="s">
        <v>33</v>
      </c>
      <c r="H162" s="70">
        <v>122</v>
      </c>
      <c r="I162" s="49" t="s">
        <v>203</v>
      </c>
      <c r="J162" s="43"/>
      <c r="K162" s="15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V162" s="16"/>
      <c r="W162" s="18">
        <f t="shared" si="17"/>
        <v>0</v>
      </c>
      <c r="X162" s="15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I162" s="16"/>
      <c r="AJ162" s="18">
        <f t="shared" si="18"/>
        <v>0</v>
      </c>
      <c r="AK162" s="15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V162" s="16"/>
      <c r="AW162" s="18">
        <f t="shared" si="19"/>
        <v>0</v>
      </c>
      <c r="AX162" s="15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I162" s="16"/>
      <c r="BJ162" s="18">
        <f t="shared" si="20"/>
        <v>0</v>
      </c>
      <c r="BK162" s="15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V162" s="16"/>
      <c r="BW162" s="18">
        <f t="shared" si="21"/>
        <v>0</v>
      </c>
      <c r="BX162" s="15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I162" s="16"/>
      <c r="CJ162" s="18">
        <f t="shared" si="22"/>
        <v>0</v>
      </c>
      <c r="CK162" s="15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V162" s="16"/>
      <c r="CW162" s="18">
        <f t="shared" si="23"/>
        <v>0</v>
      </c>
    </row>
    <row r="163" spans="1:101" ht="13.05" customHeight="1" x14ac:dyDescent="0.2">
      <c r="A163" s="46" t="s">
        <v>173</v>
      </c>
      <c r="B163" s="46" t="s">
        <v>174</v>
      </c>
      <c r="C163" s="91">
        <v>400</v>
      </c>
      <c r="D163" s="46" t="s">
        <v>634</v>
      </c>
      <c r="E163" s="46" t="s">
        <v>174</v>
      </c>
      <c r="F163" s="46" t="s">
        <v>197</v>
      </c>
      <c r="G163" s="47" t="s">
        <v>33</v>
      </c>
      <c r="H163" s="70">
        <v>292</v>
      </c>
      <c r="I163" s="49" t="s">
        <v>204</v>
      </c>
      <c r="J163" s="43"/>
      <c r="K163" s="15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V163" s="16"/>
      <c r="W163" s="18">
        <f t="shared" si="17"/>
        <v>0</v>
      </c>
      <c r="X163" s="15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I163" s="16"/>
      <c r="AJ163" s="18">
        <f t="shared" si="18"/>
        <v>0</v>
      </c>
      <c r="AK163" s="15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V163" s="16"/>
      <c r="AW163" s="18">
        <f t="shared" si="19"/>
        <v>0</v>
      </c>
      <c r="AX163" s="15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I163" s="16"/>
      <c r="BJ163" s="18">
        <f t="shared" si="20"/>
        <v>0</v>
      </c>
      <c r="BK163" s="15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V163" s="16"/>
      <c r="BW163" s="18">
        <f t="shared" si="21"/>
        <v>0</v>
      </c>
      <c r="BX163" s="15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I163" s="16"/>
      <c r="CJ163" s="18">
        <f t="shared" si="22"/>
        <v>0</v>
      </c>
      <c r="CK163" s="15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V163" s="16"/>
      <c r="CW163" s="18">
        <f t="shared" si="23"/>
        <v>0</v>
      </c>
    </row>
    <row r="164" spans="1:101" ht="13.05" customHeight="1" x14ac:dyDescent="0.2">
      <c r="A164" s="46" t="s">
        <v>205</v>
      </c>
      <c r="B164" s="46" t="s">
        <v>206</v>
      </c>
      <c r="C164" s="91">
        <v>407</v>
      </c>
      <c r="D164" s="46" t="s">
        <v>636</v>
      </c>
      <c r="E164" s="46" t="s">
        <v>205</v>
      </c>
      <c r="F164" s="46" t="s">
        <v>206</v>
      </c>
      <c r="G164" s="47" t="s">
        <v>27</v>
      </c>
      <c r="H164" s="70">
        <v>91</v>
      </c>
      <c r="I164" s="49" t="s">
        <v>206</v>
      </c>
      <c r="J164" s="43"/>
      <c r="K164" s="15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V164" s="16"/>
      <c r="W164" s="18">
        <f t="shared" si="17"/>
        <v>0</v>
      </c>
      <c r="X164" s="15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I164" s="16"/>
      <c r="AJ164" s="18">
        <f t="shared" si="18"/>
        <v>0</v>
      </c>
      <c r="AK164" s="15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V164" s="16"/>
      <c r="AW164" s="18">
        <f t="shared" si="19"/>
        <v>0</v>
      </c>
      <c r="AX164" s="15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I164" s="16"/>
      <c r="BJ164" s="18">
        <f t="shared" si="20"/>
        <v>0</v>
      </c>
      <c r="BK164" s="15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V164" s="16"/>
      <c r="BW164" s="18">
        <f t="shared" si="21"/>
        <v>0</v>
      </c>
      <c r="BX164" s="15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I164" s="16"/>
      <c r="CJ164" s="18">
        <f t="shared" si="22"/>
        <v>0</v>
      </c>
      <c r="CK164" s="15">
        <v>0</v>
      </c>
      <c r="CL164" s="2">
        <v>0</v>
      </c>
      <c r="CM164" s="2">
        <v>0</v>
      </c>
      <c r="CN164" s="2">
        <v>0</v>
      </c>
      <c r="CO164" s="2">
        <v>0</v>
      </c>
      <c r="CP164" s="2">
        <v>0</v>
      </c>
      <c r="CQ164" s="2">
        <v>0</v>
      </c>
      <c r="CR164" s="2">
        <v>0</v>
      </c>
      <c r="CV164" s="16"/>
      <c r="CW164" s="18">
        <f t="shared" si="23"/>
        <v>0</v>
      </c>
    </row>
    <row r="165" spans="1:101" ht="13.05" customHeight="1" x14ac:dyDescent="0.2">
      <c r="A165" s="46" t="s">
        <v>205</v>
      </c>
      <c r="B165" s="46" t="s">
        <v>206</v>
      </c>
      <c r="C165" s="91">
        <v>407</v>
      </c>
      <c r="D165" s="46" t="s">
        <v>636</v>
      </c>
      <c r="E165" s="46" t="s">
        <v>205</v>
      </c>
      <c r="F165" s="46" t="s">
        <v>206</v>
      </c>
      <c r="G165" s="47" t="s">
        <v>33</v>
      </c>
      <c r="H165" s="70">
        <v>92</v>
      </c>
      <c r="I165" s="49" t="s">
        <v>207</v>
      </c>
      <c r="J165" s="43"/>
      <c r="K165" s="15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V165" s="16"/>
      <c r="W165" s="18">
        <f t="shared" si="17"/>
        <v>0</v>
      </c>
      <c r="X165" s="15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I165" s="16"/>
      <c r="AJ165" s="18">
        <f t="shared" si="18"/>
        <v>0</v>
      </c>
      <c r="AK165" s="15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V165" s="16"/>
      <c r="AW165" s="18">
        <f t="shared" si="19"/>
        <v>0</v>
      </c>
      <c r="AX165" s="15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I165" s="16"/>
      <c r="BJ165" s="18">
        <f t="shared" si="20"/>
        <v>0</v>
      </c>
      <c r="BK165" s="15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V165" s="16"/>
      <c r="BW165" s="18">
        <f t="shared" si="21"/>
        <v>0</v>
      </c>
      <c r="BX165" s="15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I165" s="16"/>
      <c r="CJ165" s="18">
        <f t="shared" si="22"/>
        <v>0</v>
      </c>
      <c r="CK165" s="15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V165" s="16"/>
      <c r="CW165" s="18">
        <f t="shared" si="23"/>
        <v>0</v>
      </c>
    </row>
    <row r="166" spans="1:101" ht="13.05" customHeight="1" x14ac:dyDescent="0.2">
      <c r="A166" s="46" t="s">
        <v>205</v>
      </c>
      <c r="B166" s="46" t="s">
        <v>206</v>
      </c>
      <c r="C166" s="91">
        <v>407</v>
      </c>
      <c r="D166" s="46" t="s">
        <v>636</v>
      </c>
      <c r="E166" s="46" t="s">
        <v>205</v>
      </c>
      <c r="F166" s="46" t="s">
        <v>206</v>
      </c>
      <c r="G166" s="47" t="s">
        <v>40</v>
      </c>
      <c r="H166" s="70">
        <v>97</v>
      </c>
      <c r="I166" s="49" t="s">
        <v>208</v>
      </c>
      <c r="J166" s="43"/>
      <c r="K166" s="15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V166" s="16"/>
      <c r="W166" s="18">
        <f t="shared" si="17"/>
        <v>0</v>
      </c>
      <c r="X166" s="15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I166" s="16"/>
      <c r="AJ166" s="18">
        <f t="shared" si="18"/>
        <v>0</v>
      </c>
      <c r="AK166" s="15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V166" s="16"/>
      <c r="AW166" s="18">
        <f t="shared" si="19"/>
        <v>0</v>
      </c>
      <c r="AX166" s="15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I166" s="16"/>
      <c r="BJ166" s="18">
        <f t="shared" si="20"/>
        <v>0</v>
      </c>
      <c r="BK166" s="15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V166" s="16"/>
      <c r="BW166" s="18">
        <f t="shared" si="21"/>
        <v>0</v>
      </c>
      <c r="BX166" s="15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I166" s="16"/>
      <c r="CJ166" s="18">
        <f t="shared" si="22"/>
        <v>0</v>
      </c>
      <c r="CK166" s="15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V166" s="16"/>
      <c r="CW166" s="18">
        <f t="shared" si="23"/>
        <v>0</v>
      </c>
    </row>
    <row r="167" spans="1:101" ht="13.05" customHeight="1" x14ac:dyDescent="0.2">
      <c r="A167" s="46" t="s">
        <v>205</v>
      </c>
      <c r="B167" s="46" t="s">
        <v>206</v>
      </c>
      <c r="C167" s="91">
        <v>407</v>
      </c>
      <c r="D167" s="46" t="s">
        <v>636</v>
      </c>
      <c r="E167" s="46" t="s">
        <v>205</v>
      </c>
      <c r="F167" s="46" t="s">
        <v>206</v>
      </c>
      <c r="G167" s="47" t="s">
        <v>33</v>
      </c>
      <c r="H167" s="70">
        <v>95</v>
      </c>
      <c r="I167" s="49" t="s">
        <v>209</v>
      </c>
      <c r="J167" s="43"/>
      <c r="K167" s="15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V167" s="16"/>
      <c r="W167" s="18">
        <f t="shared" si="17"/>
        <v>0</v>
      </c>
      <c r="X167" s="15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I167" s="16"/>
      <c r="AJ167" s="18">
        <f t="shared" si="18"/>
        <v>0</v>
      </c>
      <c r="AK167" s="15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V167" s="16"/>
      <c r="AW167" s="18">
        <f t="shared" si="19"/>
        <v>0</v>
      </c>
      <c r="AX167" s="15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I167" s="16"/>
      <c r="BJ167" s="18">
        <f t="shared" si="20"/>
        <v>0</v>
      </c>
      <c r="BK167" s="15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V167" s="16"/>
      <c r="BW167" s="18">
        <f t="shared" si="21"/>
        <v>0</v>
      </c>
      <c r="BX167" s="15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I167" s="16"/>
      <c r="CJ167" s="18">
        <f t="shared" si="22"/>
        <v>0</v>
      </c>
      <c r="CK167" s="15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V167" s="16"/>
      <c r="CW167" s="18">
        <f t="shared" si="23"/>
        <v>0</v>
      </c>
    </row>
    <row r="168" spans="1:101" ht="13.05" customHeight="1" x14ac:dyDescent="0.2">
      <c r="A168" s="46" t="s">
        <v>205</v>
      </c>
      <c r="B168" s="46" t="s">
        <v>206</v>
      </c>
      <c r="C168" s="91">
        <v>407</v>
      </c>
      <c r="D168" s="46" t="s">
        <v>636</v>
      </c>
      <c r="E168" s="46" t="s">
        <v>205</v>
      </c>
      <c r="F168" s="46" t="s">
        <v>206</v>
      </c>
      <c r="G168" s="47" t="s">
        <v>33</v>
      </c>
      <c r="H168" s="70">
        <v>96</v>
      </c>
      <c r="I168" s="49" t="s">
        <v>210</v>
      </c>
      <c r="J168" s="43"/>
      <c r="K168" s="15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V168" s="16"/>
      <c r="W168" s="18">
        <f t="shared" si="17"/>
        <v>0</v>
      </c>
      <c r="X168" s="15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I168" s="16"/>
      <c r="AJ168" s="18">
        <f t="shared" si="18"/>
        <v>0</v>
      </c>
      <c r="AK168" s="15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V168" s="16"/>
      <c r="AW168" s="18">
        <f t="shared" si="19"/>
        <v>0</v>
      </c>
      <c r="AX168" s="15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I168" s="16"/>
      <c r="BJ168" s="18">
        <f t="shared" si="20"/>
        <v>0</v>
      </c>
      <c r="BK168" s="15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V168" s="16"/>
      <c r="BW168" s="18">
        <f t="shared" si="21"/>
        <v>0</v>
      </c>
      <c r="BX168" s="15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I168" s="16"/>
      <c r="CJ168" s="18">
        <f t="shared" si="22"/>
        <v>0</v>
      </c>
      <c r="CK168" s="15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V168" s="16"/>
      <c r="CW168" s="18">
        <f t="shared" si="23"/>
        <v>0</v>
      </c>
    </row>
    <row r="169" spans="1:101" ht="13.05" customHeight="1" x14ac:dyDescent="0.2">
      <c r="A169" s="46" t="s">
        <v>205</v>
      </c>
      <c r="B169" s="46" t="s">
        <v>206</v>
      </c>
      <c r="C169" s="91">
        <v>407</v>
      </c>
      <c r="D169" s="46" t="s">
        <v>636</v>
      </c>
      <c r="E169" s="46" t="s">
        <v>205</v>
      </c>
      <c r="F169" s="46" t="s">
        <v>206</v>
      </c>
      <c r="G169" s="47" t="s">
        <v>33</v>
      </c>
      <c r="H169" s="70">
        <v>25590</v>
      </c>
      <c r="I169" s="49" t="s">
        <v>211</v>
      </c>
      <c r="J169" s="43"/>
      <c r="K169" s="15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V169" s="16"/>
      <c r="W169" s="18">
        <f t="shared" si="17"/>
        <v>0</v>
      </c>
      <c r="X169" s="15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I169" s="16"/>
      <c r="AJ169" s="18">
        <f t="shared" si="18"/>
        <v>0</v>
      </c>
      <c r="AK169" s="15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V169" s="16"/>
      <c r="AW169" s="18">
        <f t="shared" si="19"/>
        <v>0</v>
      </c>
      <c r="AX169" s="15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I169" s="16"/>
      <c r="BJ169" s="18">
        <f t="shared" si="20"/>
        <v>0</v>
      </c>
      <c r="BK169" s="15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V169" s="16"/>
      <c r="BW169" s="18">
        <f t="shared" si="21"/>
        <v>0</v>
      </c>
      <c r="BX169" s="15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I169" s="16"/>
      <c r="CJ169" s="18">
        <f t="shared" si="22"/>
        <v>0</v>
      </c>
      <c r="CK169" s="15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V169" s="16"/>
      <c r="CW169" s="18">
        <f t="shared" si="23"/>
        <v>0</v>
      </c>
    </row>
    <row r="170" spans="1:101" ht="13.05" customHeight="1" x14ac:dyDescent="0.2">
      <c r="A170" s="46" t="s">
        <v>205</v>
      </c>
      <c r="B170" s="46" t="s">
        <v>206</v>
      </c>
      <c r="C170" s="91">
        <v>407</v>
      </c>
      <c r="D170" s="46" t="s">
        <v>636</v>
      </c>
      <c r="E170" s="46" t="s">
        <v>205</v>
      </c>
      <c r="F170" s="46" t="s">
        <v>206</v>
      </c>
      <c r="G170" s="47" t="s">
        <v>40</v>
      </c>
      <c r="H170" s="70">
        <v>93</v>
      </c>
      <c r="I170" s="49" t="s">
        <v>212</v>
      </c>
      <c r="J170" s="43"/>
      <c r="K170" s="15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V170" s="16"/>
      <c r="W170" s="18">
        <f t="shared" si="17"/>
        <v>0</v>
      </c>
      <c r="X170" s="15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I170" s="16"/>
      <c r="AJ170" s="18">
        <f t="shared" si="18"/>
        <v>0</v>
      </c>
      <c r="AK170" s="15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V170" s="16"/>
      <c r="AW170" s="18">
        <f t="shared" si="19"/>
        <v>0</v>
      </c>
      <c r="AX170" s="15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I170" s="16"/>
      <c r="BJ170" s="18">
        <f t="shared" si="20"/>
        <v>0</v>
      </c>
      <c r="BK170" s="15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V170" s="16"/>
      <c r="BW170" s="18">
        <f t="shared" si="21"/>
        <v>0</v>
      </c>
      <c r="BX170" s="15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I170" s="16"/>
      <c r="CJ170" s="18">
        <f t="shared" si="22"/>
        <v>0</v>
      </c>
      <c r="CK170" s="15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V170" s="16"/>
      <c r="CW170" s="18">
        <f t="shared" si="23"/>
        <v>0</v>
      </c>
    </row>
    <row r="171" spans="1:101" ht="13.05" customHeight="1" x14ac:dyDescent="0.2">
      <c r="A171" s="46" t="s">
        <v>205</v>
      </c>
      <c r="B171" s="46" t="s">
        <v>206</v>
      </c>
      <c r="C171" s="91">
        <v>407</v>
      </c>
      <c r="D171" s="46" t="s">
        <v>636</v>
      </c>
      <c r="E171" s="46" t="s">
        <v>205</v>
      </c>
      <c r="F171" s="46" t="s">
        <v>206</v>
      </c>
      <c r="G171" s="47" t="s">
        <v>33</v>
      </c>
      <c r="H171" s="70">
        <v>94</v>
      </c>
      <c r="I171" s="49" t="s">
        <v>213</v>
      </c>
      <c r="J171" s="43"/>
      <c r="K171" s="15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V171" s="16"/>
      <c r="W171" s="18">
        <f t="shared" si="17"/>
        <v>0</v>
      </c>
      <c r="X171" s="15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I171" s="16"/>
      <c r="AJ171" s="18">
        <f t="shared" si="18"/>
        <v>0</v>
      </c>
      <c r="AK171" s="15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V171" s="16"/>
      <c r="AW171" s="18">
        <f t="shared" si="19"/>
        <v>0</v>
      </c>
      <c r="AX171" s="15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I171" s="16"/>
      <c r="BJ171" s="18">
        <f t="shared" si="20"/>
        <v>0</v>
      </c>
      <c r="BK171" s="15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V171" s="16"/>
      <c r="BW171" s="18">
        <f t="shared" si="21"/>
        <v>0</v>
      </c>
      <c r="BX171" s="15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I171" s="16"/>
      <c r="CJ171" s="18">
        <f t="shared" si="22"/>
        <v>0</v>
      </c>
      <c r="CK171" s="15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V171" s="16"/>
      <c r="CW171" s="18">
        <f t="shared" si="23"/>
        <v>0</v>
      </c>
    </row>
    <row r="172" spans="1:101" ht="13.05" customHeight="1" x14ac:dyDescent="0.2">
      <c r="A172" s="46" t="s">
        <v>205</v>
      </c>
      <c r="B172" s="46" t="s">
        <v>206</v>
      </c>
      <c r="C172" s="91">
        <v>407</v>
      </c>
      <c r="D172" s="46" t="s">
        <v>636</v>
      </c>
      <c r="E172" s="46" t="s">
        <v>205</v>
      </c>
      <c r="F172" s="46" t="s">
        <v>206</v>
      </c>
      <c r="G172" s="47" t="s">
        <v>33</v>
      </c>
      <c r="H172" s="70">
        <v>7041</v>
      </c>
      <c r="I172" s="49" t="s">
        <v>214</v>
      </c>
      <c r="J172" s="43"/>
      <c r="K172" s="15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V172" s="16"/>
      <c r="W172" s="18">
        <f t="shared" si="17"/>
        <v>0</v>
      </c>
      <c r="X172" s="15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I172" s="16"/>
      <c r="AJ172" s="18">
        <f t="shared" si="18"/>
        <v>0</v>
      </c>
      <c r="AK172" s="15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V172" s="16"/>
      <c r="AW172" s="18">
        <f t="shared" si="19"/>
        <v>0</v>
      </c>
      <c r="AX172" s="15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I172" s="16"/>
      <c r="BJ172" s="18">
        <f t="shared" si="20"/>
        <v>0</v>
      </c>
      <c r="BK172" s="15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0</v>
      </c>
      <c r="BQ172" s="2">
        <v>0</v>
      </c>
      <c r="BR172" s="2">
        <v>0</v>
      </c>
      <c r="BV172" s="16"/>
      <c r="BW172" s="18">
        <f t="shared" si="21"/>
        <v>0</v>
      </c>
      <c r="BX172" s="15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I172" s="16"/>
      <c r="CJ172" s="18">
        <f t="shared" si="22"/>
        <v>0</v>
      </c>
      <c r="CK172" s="15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V172" s="16"/>
      <c r="CW172" s="18">
        <f t="shared" si="23"/>
        <v>0</v>
      </c>
    </row>
    <row r="173" spans="1:101" ht="13.05" customHeight="1" x14ac:dyDescent="0.2">
      <c r="A173" s="46" t="s">
        <v>205</v>
      </c>
      <c r="B173" s="46" t="s">
        <v>206</v>
      </c>
      <c r="C173" s="91">
        <v>407</v>
      </c>
      <c r="D173" s="46" t="s">
        <v>636</v>
      </c>
      <c r="E173" s="46" t="s">
        <v>205</v>
      </c>
      <c r="F173" s="46" t="s">
        <v>206</v>
      </c>
      <c r="G173" s="47" t="s">
        <v>33</v>
      </c>
      <c r="H173" s="70">
        <v>15306</v>
      </c>
      <c r="I173" s="49" t="s">
        <v>215</v>
      </c>
      <c r="J173" s="43"/>
      <c r="K173" s="15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V173" s="16"/>
      <c r="W173" s="18">
        <f t="shared" si="17"/>
        <v>0</v>
      </c>
      <c r="X173" s="15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I173" s="16"/>
      <c r="AJ173" s="18">
        <f t="shared" si="18"/>
        <v>0</v>
      </c>
      <c r="AK173" s="15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V173" s="16"/>
      <c r="AW173" s="18">
        <f t="shared" si="19"/>
        <v>0</v>
      </c>
      <c r="AX173" s="15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I173" s="16"/>
      <c r="BJ173" s="18">
        <f t="shared" si="20"/>
        <v>0</v>
      </c>
      <c r="BK173" s="15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V173" s="16"/>
      <c r="BW173" s="18">
        <f t="shared" si="21"/>
        <v>0</v>
      </c>
      <c r="BX173" s="15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I173" s="16"/>
      <c r="CJ173" s="18">
        <f t="shared" si="22"/>
        <v>0</v>
      </c>
      <c r="CK173" s="15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V173" s="16"/>
      <c r="CW173" s="18">
        <f t="shared" si="23"/>
        <v>0</v>
      </c>
    </row>
    <row r="174" spans="1:101" ht="13.05" customHeight="1" x14ac:dyDescent="0.2">
      <c r="A174" s="46" t="s">
        <v>205</v>
      </c>
      <c r="B174" s="46" t="s">
        <v>206</v>
      </c>
      <c r="C174" s="91">
        <v>407</v>
      </c>
      <c r="D174" s="46" t="s">
        <v>636</v>
      </c>
      <c r="E174" s="46" t="s">
        <v>205</v>
      </c>
      <c r="F174" s="46" t="s">
        <v>206</v>
      </c>
      <c r="G174" s="47" t="s">
        <v>33</v>
      </c>
      <c r="H174" s="70">
        <v>26374</v>
      </c>
      <c r="I174" s="49" t="s">
        <v>216</v>
      </c>
      <c r="J174" s="43"/>
      <c r="K174" s="15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V174" s="16"/>
      <c r="W174" s="18">
        <f t="shared" si="17"/>
        <v>0</v>
      </c>
      <c r="X174" s="15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I174" s="16"/>
      <c r="AJ174" s="18">
        <f t="shared" si="18"/>
        <v>0</v>
      </c>
      <c r="AK174" s="15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V174" s="16"/>
      <c r="AW174" s="18">
        <f t="shared" si="19"/>
        <v>0</v>
      </c>
      <c r="AX174" s="15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I174" s="16"/>
      <c r="BJ174" s="18">
        <f t="shared" si="20"/>
        <v>0</v>
      </c>
      <c r="BK174" s="15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V174" s="16"/>
      <c r="BW174" s="18">
        <f t="shared" si="21"/>
        <v>0</v>
      </c>
      <c r="BX174" s="15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I174" s="16"/>
      <c r="CJ174" s="18">
        <f t="shared" si="22"/>
        <v>0</v>
      </c>
      <c r="CK174" s="15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V174" s="16"/>
      <c r="CW174" s="18">
        <f t="shared" si="23"/>
        <v>0</v>
      </c>
    </row>
    <row r="175" spans="1:101" ht="13.05" customHeight="1" x14ac:dyDescent="0.2">
      <c r="A175" s="46" t="s">
        <v>205</v>
      </c>
      <c r="B175" s="46" t="s">
        <v>206</v>
      </c>
      <c r="C175" s="91">
        <v>407</v>
      </c>
      <c r="D175" s="46" t="s">
        <v>636</v>
      </c>
      <c r="E175" s="46" t="s">
        <v>205</v>
      </c>
      <c r="F175" s="46" t="s">
        <v>206</v>
      </c>
      <c r="G175" s="47" t="s">
        <v>33</v>
      </c>
      <c r="H175" s="70">
        <v>26611</v>
      </c>
      <c r="I175" s="49" t="s">
        <v>217</v>
      </c>
      <c r="J175" s="43"/>
      <c r="K175" s="15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V175" s="16"/>
      <c r="W175" s="18">
        <f t="shared" si="17"/>
        <v>0</v>
      </c>
      <c r="X175" s="15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I175" s="16"/>
      <c r="AJ175" s="18">
        <f t="shared" si="18"/>
        <v>0</v>
      </c>
      <c r="AK175" s="15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V175" s="16"/>
      <c r="AW175" s="18">
        <f t="shared" si="19"/>
        <v>0</v>
      </c>
      <c r="AX175" s="15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I175" s="16"/>
      <c r="BJ175" s="18">
        <f t="shared" si="20"/>
        <v>0</v>
      </c>
      <c r="BK175" s="15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V175" s="16"/>
      <c r="BW175" s="18">
        <f t="shared" si="21"/>
        <v>0</v>
      </c>
      <c r="BX175" s="15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I175" s="16"/>
      <c r="CJ175" s="18">
        <f t="shared" si="22"/>
        <v>0</v>
      </c>
      <c r="CK175" s="15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V175" s="16"/>
      <c r="CW175" s="18">
        <f t="shared" si="23"/>
        <v>0</v>
      </c>
    </row>
    <row r="176" spans="1:101" ht="13.05" customHeight="1" x14ac:dyDescent="0.2">
      <c r="A176" s="46" t="s">
        <v>205</v>
      </c>
      <c r="B176" s="46" t="s">
        <v>218</v>
      </c>
      <c r="C176" s="91">
        <v>407</v>
      </c>
      <c r="D176" s="46" t="s">
        <v>636</v>
      </c>
      <c r="E176" s="46" t="s">
        <v>205</v>
      </c>
      <c r="F176" s="46" t="s">
        <v>206</v>
      </c>
      <c r="G176" s="47" t="s">
        <v>31</v>
      </c>
      <c r="H176" s="70">
        <v>98</v>
      </c>
      <c r="I176" s="49" t="s">
        <v>219</v>
      </c>
      <c r="J176" s="43"/>
      <c r="K176" s="15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V176" s="16"/>
      <c r="W176" s="18">
        <f t="shared" si="17"/>
        <v>0</v>
      </c>
      <c r="X176" s="15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I176" s="16"/>
      <c r="AJ176" s="18">
        <f t="shared" si="18"/>
        <v>0</v>
      </c>
      <c r="AK176" s="15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V176" s="16"/>
      <c r="AW176" s="18">
        <f t="shared" si="19"/>
        <v>0</v>
      </c>
      <c r="AX176" s="15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I176" s="16"/>
      <c r="BJ176" s="18">
        <f t="shared" si="20"/>
        <v>0</v>
      </c>
      <c r="BK176" s="15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V176" s="16"/>
      <c r="BW176" s="18">
        <f t="shared" si="21"/>
        <v>0</v>
      </c>
      <c r="BX176" s="15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I176" s="16"/>
      <c r="CJ176" s="18">
        <f t="shared" si="22"/>
        <v>0</v>
      </c>
      <c r="CK176" s="15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V176" s="16"/>
      <c r="CW176" s="18">
        <f t="shared" si="23"/>
        <v>0</v>
      </c>
    </row>
    <row r="177" spans="1:101" ht="13.05" customHeight="1" x14ac:dyDescent="0.2">
      <c r="A177" s="46" t="s">
        <v>205</v>
      </c>
      <c r="B177" s="46" t="s">
        <v>218</v>
      </c>
      <c r="C177" s="91">
        <v>407</v>
      </c>
      <c r="D177" s="46" t="s">
        <v>636</v>
      </c>
      <c r="E177" s="46" t="s">
        <v>205</v>
      </c>
      <c r="F177" s="46" t="s">
        <v>206</v>
      </c>
      <c r="G177" s="47" t="s">
        <v>33</v>
      </c>
      <c r="H177" s="70">
        <v>99</v>
      </c>
      <c r="I177" s="49" t="s">
        <v>220</v>
      </c>
      <c r="J177" s="43"/>
      <c r="K177" s="15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V177" s="16"/>
      <c r="W177" s="18">
        <f t="shared" si="17"/>
        <v>0</v>
      </c>
      <c r="X177" s="15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I177" s="16"/>
      <c r="AJ177" s="18">
        <f t="shared" si="18"/>
        <v>0</v>
      </c>
      <c r="AK177" s="15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V177" s="16"/>
      <c r="AW177" s="18">
        <f t="shared" si="19"/>
        <v>0</v>
      </c>
      <c r="AX177" s="15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I177" s="16"/>
      <c r="BJ177" s="18">
        <f t="shared" si="20"/>
        <v>0</v>
      </c>
      <c r="BK177" s="15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V177" s="16"/>
      <c r="BW177" s="18">
        <f t="shared" si="21"/>
        <v>0</v>
      </c>
      <c r="BX177" s="15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I177" s="16"/>
      <c r="CJ177" s="18">
        <f t="shared" si="22"/>
        <v>0</v>
      </c>
      <c r="CK177" s="15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V177" s="16"/>
      <c r="CW177" s="18">
        <f t="shared" si="23"/>
        <v>0</v>
      </c>
    </row>
    <row r="178" spans="1:101" ht="13.05" customHeight="1" x14ac:dyDescent="0.2">
      <c r="A178" s="46" t="s">
        <v>205</v>
      </c>
      <c r="B178" s="46" t="s">
        <v>218</v>
      </c>
      <c r="C178" s="91">
        <v>407</v>
      </c>
      <c r="D178" s="46" t="s">
        <v>636</v>
      </c>
      <c r="E178" s="46" t="s">
        <v>205</v>
      </c>
      <c r="F178" s="46" t="s">
        <v>206</v>
      </c>
      <c r="G178" s="47" t="s">
        <v>33</v>
      </c>
      <c r="H178" s="70">
        <v>100</v>
      </c>
      <c r="I178" s="49" t="s">
        <v>221</v>
      </c>
      <c r="J178" s="43"/>
      <c r="K178" s="15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V178" s="16"/>
      <c r="W178" s="18">
        <f t="shared" si="17"/>
        <v>0</v>
      </c>
      <c r="X178" s="15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I178" s="16"/>
      <c r="AJ178" s="18">
        <f t="shared" si="18"/>
        <v>0</v>
      </c>
      <c r="AK178" s="15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V178" s="16"/>
      <c r="AW178" s="18">
        <f t="shared" si="19"/>
        <v>0</v>
      </c>
      <c r="AX178" s="15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I178" s="16"/>
      <c r="BJ178" s="18">
        <f t="shared" si="20"/>
        <v>0</v>
      </c>
      <c r="BK178" s="15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R178" s="2">
        <v>0</v>
      </c>
      <c r="BV178" s="16"/>
      <c r="BW178" s="18">
        <f t="shared" si="21"/>
        <v>0</v>
      </c>
      <c r="BX178" s="15">
        <v>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D178" s="2">
        <v>0</v>
      </c>
      <c r="CE178" s="2">
        <v>0</v>
      </c>
      <c r="CI178" s="16"/>
      <c r="CJ178" s="18">
        <f t="shared" si="22"/>
        <v>0</v>
      </c>
      <c r="CK178" s="15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V178" s="16"/>
      <c r="CW178" s="18">
        <f t="shared" si="23"/>
        <v>0</v>
      </c>
    </row>
    <row r="179" spans="1:101" ht="13.05" customHeight="1" x14ac:dyDescent="0.2">
      <c r="A179" s="46" t="s">
        <v>205</v>
      </c>
      <c r="B179" s="46" t="s">
        <v>218</v>
      </c>
      <c r="C179" s="91">
        <v>407</v>
      </c>
      <c r="D179" s="46" t="s">
        <v>636</v>
      </c>
      <c r="E179" s="46" t="s">
        <v>205</v>
      </c>
      <c r="F179" s="46" t="s">
        <v>222</v>
      </c>
      <c r="G179" s="47" t="s">
        <v>33</v>
      </c>
      <c r="H179" s="70">
        <v>32054</v>
      </c>
      <c r="I179" s="49" t="s">
        <v>223</v>
      </c>
      <c r="J179" s="43"/>
      <c r="K179" s="15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V179" s="16"/>
      <c r="W179" s="18">
        <f t="shared" si="17"/>
        <v>0</v>
      </c>
      <c r="X179" s="15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I179" s="16"/>
      <c r="AJ179" s="18">
        <f t="shared" si="18"/>
        <v>0</v>
      </c>
      <c r="AK179" s="15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V179" s="16"/>
      <c r="AW179" s="18">
        <f t="shared" si="19"/>
        <v>0</v>
      </c>
      <c r="AX179" s="15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I179" s="16"/>
      <c r="BJ179" s="18">
        <f t="shared" si="20"/>
        <v>0</v>
      </c>
      <c r="BK179" s="15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V179" s="16"/>
      <c r="BW179" s="18">
        <f t="shared" si="21"/>
        <v>0</v>
      </c>
      <c r="BX179" s="15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I179" s="16"/>
      <c r="CJ179" s="18">
        <f t="shared" si="22"/>
        <v>0</v>
      </c>
      <c r="CK179" s="15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V179" s="16"/>
      <c r="CW179" s="18">
        <f t="shared" si="23"/>
        <v>0</v>
      </c>
    </row>
    <row r="180" spans="1:101" ht="13.05" customHeight="1" x14ac:dyDescent="0.2">
      <c r="A180" s="46" t="s">
        <v>205</v>
      </c>
      <c r="B180" s="46" t="s">
        <v>218</v>
      </c>
      <c r="C180" s="91">
        <v>407</v>
      </c>
      <c r="D180" s="46" t="s">
        <v>636</v>
      </c>
      <c r="E180" s="46" t="s">
        <v>205</v>
      </c>
      <c r="F180" s="46" t="s">
        <v>206</v>
      </c>
      <c r="G180" s="47" t="s">
        <v>33</v>
      </c>
      <c r="H180" s="70">
        <v>6728</v>
      </c>
      <c r="I180" s="49" t="s">
        <v>224</v>
      </c>
      <c r="J180" s="43"/>
      <c r="K180" s="15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V180" s="16"/>
      <c r="W180" s="18">
        <f t="shared" si="17"/>
        <v>0</v>
      </c>
      <c r="X180" s="15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I180" s="16"/>
      <c r="AJ180" s="18">
        <f t="shared" si="18"/>
        <v>0</v>
      </c>
      <c r="AK180" s="15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V180" s="16"/>
      <c r="AW180" s="18">
        <f t="shared" si="19"/>
        <v>0</v>
      </c>
      <c r="AX180" s="15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I180" s="16"/>
      <c r="BJ180" s="18">
        <f t="shared" si="20"/>
        <v>0</v>
      </c>
      <c r="BK180" s="15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V180" s="16"/>
      <c r="BW180" s="18">
        <f t="shared" si="21"/>
        <v>0</v>
      </c>
      <c r="BX180" s="15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I180" s="16"/>
      <c r="CJ180" s="18">
        <f t="shared" si="22"/>
        <v>0</v>
      </c>
      <c r="CK180" s="15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V180" s="16"/>
      <c r="CW180" s="18">
        <f t="shared" si="23"/>
        <v>0</v>
      </c>
    </row>
    <row r="181" spans="1:101" ht="13.05" customHeight="1" x14ac:dyDescent="0.2">
      <c r="A181" s="46" t="s">
        <v>205</v>
      </c>
      <c r="B181" s="46" t="s">
        <v>206</v>
      </c>
      <c r="C181" s="91">
        <v>407</v>
      </c>
      <c r="D181" s="46" t="s">
        <v>636</v>
      </c>
      <c r="E181" s="46" t="s">
        <v>205</v>
      </c>
      <c r="F181" s="46" t="s">
        <v>206</v>
      </c>
      <c r="G181" s="47" t="s">
        <v>31</v>
      </c>
      <c r="H181" s="70">
        <v>30800</v>
      </c>
      <c r="I181" s="49" t="s">
        <v>225</v>
      </c>
      <c r="J181" s="43"/>
      <c r="K181" s="15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V181" s="16"/>
      <c r="W181" s="18">
        <f t="shared" si="17"/>
        <v>0</v>
      </c>
      <c r="X181" s="15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I181" s="16"/>
      <c r="AJ181" s="18">
        <f t="shared" si="18"/>
        <v>0</v>
      </c>
      <c r="AK181" s="15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V181" s="16"/>
      <c r="AW181" s="18">
        <f t="shared" si="19"/>
        <v>0</v>
      </c>
      <c r="AX181" s="15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I181" s="16"/>
      <c r="BJ181" s="18">
        <f t="shared" si="20"/>
        <v>0</v>
      </c>
      <c r="BK181" s="15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V181" s="16"/>
      <c r="BW181" s="18">
        <f t="shared" si="21"/>
        <v>0</v>
      </c>
      <c r="BX181" s="15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I181" s="16"/>
      <c r="CJ181" s="18">
        <f t="shared" si="22"/>
        <v>0</v>
      </c>
      <c r="CK181" s="15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V181" s="16"/>
      <c r="CW181" s="18">
        <f t="shared" si="23"/>
        <v>0</v>
      </c>
    </row>
    <row r="182" spans="1:101" ht="13.05" customHeight="1" x14ac:dyDescent="0.2">
      <c r="A182" s="46" t="s">
        <v>205</v>
      </c>
      <c r="B182" s="46" t="s">
        <v>218</v>
      </c>
      <c r="C182" s="91">
        <v>407</v>
      </c>
      <c r="D182" s="46" t="s">
        <v>636</v>
      </c>
      <c r="E182" s="46" t="s">
        <v>205</v>
      </c>
      <c r="F182" s="46" t="s">
        <v>206</v>
      </c>
      <c r="G182" s="47" t="s">
        <v>33</v>
      </c>
      <c r="H182" s="70">
        <v>25007</v>
      </c>
      <c r="I182" s="49" t="s">
        <v>226</v>
      </c>
      <c r="J182" s="43"/>
      <c r="K182" s="15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V182" s="16"/>
      <c r="W182" s="18">
        <f t="shared" si="17"/>
        <v>0</v>
      </c>
      <c r="X182" s="15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I182" s="16"/>
      <c r="AJ182" s="18">
        <f t="shared" si="18"/>
        <v>0</v>
      </c>
      <c r="AK182" s="15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V182" s="16"/>
      <c r="AW182" s="18">
        <f t="shared" si="19"/>
        <v>0</v>
      </c>
      <c r="AX182" s="15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I182" s="16"/>
      <c r="BJ182" s="18">
        <f t="shared" si="20"/>
        <v>0</v>
      </c>
      <c r="BK182" s="15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V182" s="16"/>
      <c r="BW182" s="18">
        <f t="shared" si="21"/>
        <v>0</v>
      </c>
      <c r="BX182" s="15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I182" s="16"/>
      <c r="CJ182" s="18">
        <f t="shared" si="22"/>
        <v>0</v>
      </c>
      <c r="CK182" s="15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V182" s="16"/>
      <c r="CW182" s="18">
        <f t="shared" si="23"/>
        <v>0</v>
      </c>
    </row>
    <row r="183" spans="1:101" ht="13.05" customHeight="1" x14ac:dyDescent="0.2">
      <c r="A183" s="46" t="s">
        <v>205</v>
      </c>
      <c r="B183" s="46" t="s">
        <v>227</v>
      </c>
      <c r="C183" s="91">
        <v>407</v>
      </c>
      <c r="D183" s="46" t="s">
        <v>636</v>
      </c>
      <c r="E183" s="46" t="s">
        <v>205</v>
      </c>
      <c r="F183" s="46" t="s">
        <v>228</v>
      </c>
      <c r="G183" s="47" t="s">
        <v>27</v>
      </c>
      <c r="H183" s="70">
        <v>105</v>
      </c>
      <c r="I183" s="49" t="s">
        <v>229</v>
      </c>
      <c r="J183" s="43"/>
      <c r="K183" s="15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V183" s="16"/>
      <c r="W183" s="18">
        <f t="shared" si="17"/>
        <v>0</v>
      </c>
      <c r="X183" s="15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I183" s="16"/>
      <c r="AJ183" s="18">
        <f t="shared" si="18"/>
        <v>0</v>
      </c>
      <c r="AK183" s="15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V183" s="16"/>
      <c r="AW183" s="18">
        <f t="shared" si="19"/>
        <v>0</v>
      </c>
      <c r="AX183" s="15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I183" s="16"/>
      <c r="BJ183" s="18">
        <f t="shared" si="20"/>
        <v>0</v>
      </c>
      <c r="BK183" s="15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V183" s="16"/>
      <c r="BW183" s="18">
        <f t="shared" si="21"/>
        <v>0</v>
      </c>
      <c r="BX183" s="15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I183" s="16"/>
      <c r="CJ183" s="18">
        <f t="shared" si="22"/>
        <v>0</v>
      </c>
      <c r="CK183" s="15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V183" s="16"/>
      <c r="CW183" s="18">
        <f t="shared" si="23"/>
        <v>0</v>
      </c>
    </row>
    <row r="184" spans="1:101" ht="13.05" customHeight="1" x14ac:dyDescent="0.2">
      <c r="A184" s="46" t="s">
        <v>205</v>
      </c>
      <c r="B184" s="46" t="s">
        <v>227</v>
      </c>
      <c r="C184" s="91">
        <v>407</v>
      </c>
      <c r="D184" s="46" t="s">
        <v>636</v>
      </c>
      <c r="E184" s="46" t="s">
        <v>205</v>
      </c>
      <c r="F184" s="46" t="s">
        <v>228</v>
      </c>
      <c r="G184" s="47" t="s">
        <v>59</v>
      </c>
      <c r="H184" s="70">
        <v>7448</v>
      </c>
      <c r="I184" s="49" t="s">
        <v>230</v>
      </c>
      <c r="J184" s="43"/>
      <c r="K184" s="15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V184" s="16"/>
      <c r="W184" s="18">
        <f t="shared" si="17"/>
        <v>0</v>
      </c>
      <c r="X184" s="15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I184" s="16"/>
      <c r="AJ184" s="18">
        <f t="shared" si="18"/>
        <v>0</v>
      </c>
      <c r="AK184" s="15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V184" s="16"/>
      <c r="AW184" s="18">
        <f t="shared" si="19"/>
        <v>0</v>
      </c>
      <c r="AX184" s="15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I184" s="16"/>
      <c r="BJ184" s="18">
        <f t="shared" si="20"/>
        <v>0</v>
      </c>
      <c r="BK184" s="15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V184" s="16"/>
      <c r="BW184" s="18">
        <f t="shared" si="21"/>
        <v>0</v>
      </c>
      <c r="BX184" s="15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I184" s="16"/>
      <c r="CJ184" s="18">
        <f t="shared" si="22"/>
        <v>0</v>
      </c>
      <c r="CK184" s="15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V184" s="16"/>
      <c r="CW184" s="18">
        <f t="shared" si="23"/>
        <v>0</v>
      </c>
    </row>
    <row r="185" spans="1:101" ht="13.05" customHeight="1" x14ac:dyDescent="0.2">
      <c r="A185" s="46" t="s">
        <v>205</v>
      </c>
      <c r="B185" s="46" t="s">
        <v>227</v>
      </c>
      <c r="C185" s="91">
        <v>407</v>
      </c>
      <c r="D185" s="46" t="s">
        <v>636</v>
      </c>
      <c r="E185" s="46" t="s">
        <v>205</v>
      </c>
      <c r="F185" s="46" t="s">
        <v>228</v>
      </c>
      <c r="G185" s="47" t="s">
        <v>31</v>
      </c>
      <c r="H185" s="70">
        <v>7459</v>
      </c>
      <c r="I185" s="49" t="s">
        <v>231</v>
      </c>
      <c r="J185" s="43"/>
      <c r="K185" s="15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V185" s="16"/>
      <c r="W185" s="18">
        <f t="shared" si="17"/>
        <v>0</v>
      </c>
      <c r="X185" s="15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I185" s="16"/>
      <c r="AJ185" s="18">
        <f t="shared" si="18"/>
        <v>0</v>
      </c>
      <c r="AK185" s="15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V185" s="16"/>
      <c r="AW185" s="18">
        <f t="shared" si="19"/>
        <v>0</v>
      </c>
      <c r="AX185" s="15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I185" s="16"/>
      <c r="BJ185" s="18">
        <f t="shared" si="20"/>
        <v>0</v>
      </c>
      <c r="BK185" s="15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V185" s="16"/>
      <c r="BW185" s="18">
        <f t="shared" si="21"/>
        <v>0</v>
      </c>
      <c r="BX185" s="15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I185" s="16"/>
      <c r="CJ185" s="18">
        <f t="shared" si="22"/>
        <v>0</v>
      </c>
      <c r="CK185" s="15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V185" s="16"/>
      <c r="CW185" s="18">
        <f t="shared" si="23"/>
        <v>0</v>
      </c>
    </row>
    <row r="186" spans="1:101" ht="13.05" customHeight="1" x14ac:dyDescent="0.2">
      <c r="A186" s="46" t="s">
        <v>205</v>
      </c>
      <c r="B186" s="46" t="s">
        <v>227</v>
      </c>
      <c r="C186" s="91">
        <v>407</v>
      </c>
      <c r="D186" s="46" t="s">
        <v>636</v>
      </c>
      <c r="E186" s="46" t="s">
        <v>205</v>
      </c>
      <c r="F186" s="46" t="s">
        <v>228</v>
      </c>
      <c r="G186" s="47" t="s">
        <v>59</v>
      </c>
      <c r="H186" s="70">
        <v>106</v>
      </c>
      <c r="I186" s="49" t="s">
        <v>232</v>
      </c>
      <c r="J186" s="43"/>
      <c r="K186" s="15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V186" s="16"/>
      <c r="W186" s="18">
        <f t="shared" si="17"/>
        <v>0</v>
      </c>
      <c r="X186" s="15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I186" s="16"/>
      <c r="AJ186" s="18">
        <f t="shared" si="18"/>
        <v>0</v>
      </c>
      <c r="AK186" s="15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V186" s="16"/>
      <c r="AW186" s="18">
        <f t="shared" si="19"/>
        <v>0</v>
      </c>
      <c r="AX186" s="15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I186" s="16"/>
      <c r="BJ186" s="18">
        <f t="shared" si="20"/>
        <v>0</v>
      </c>
      <c r="BK186" s="15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V186" s="16"/>
      <c r="BW186" s="18">
        <f t="shared" si="21"/>
        <v>0</v>
      </c>
      <c r="BX186" s="15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I186" s="16"/>
      <c r="CJ186" s="18">
        <f t="shared" si="22"/>
        <v>0</v>
      </c>
      <c r="CK186" s="15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V186" s="16"/>
      <c r="CW186" s="18">
        <f t="shared" si="23"/>
        <v>0</v>
      </c>
    </row>
    <row r="187" spans="1:101" ht="13.05" customHeight="1" x14ac:dyDescent="0.2">
      <c r="A187" s="46" t="s">
        <v>205</v>
      </c>
      <c r="B187" s="46" t="s">
        <v>227</v>
      </c>
      <c r="C187" s="91">
        <v>407</v>
      </c>
      <c r="D187" s="46" t="s">
        <v>636</v>
      </c>
      <c r="E187" s="46" t="s">
        <v>205</v>
      </c>
      <c r="F187" s="46" t="s">
        <v>228</v>
      </c>
      <c r="G187" s="47" t="s">
        <v>33</v>
      </c>
      <c r="H187" s="70">
        <v>107</v>
      </c>
      <c r="I187" s="49" t="s">
        <v>233</v>
      </c>
      <c r="J187" s="43"/>
      <c r="K187" s="15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V187" s="16"/>
      <c r="W187" s="18">
        <f t="shared" si="17"/>
        <v>0</v>
      </c>
      <c r="X187" s="15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I187" s="16"/>
      <c r="AJ187" s="18">
        <f t="shared" si="18"/>
        <v>0</v>
      </c>
      <c r="AK187" s="15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V187" s="16"/>
      <c r="AW187" s="18">
        <f t="shared" si="19"/>
        <v>0</v>
      </c>
      <c r="AX187" s="15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I187" s="16"/>
      <c r="BJ187" s="18">
        <f t="shared" si="20"/>
        <v>0</v>
      </c>
      <c r="BK187" s="15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V187" s="16"/>
      <c r="BW187" s="18">
        <f t="shared" si="21"/>
        <v>0</v>
      </c>
      <c r="BX187" s="15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0</v>
      </c>
      <c r="CD187" s="2">
        <v>0</v>
      </c>
      <c r="CE187" s="2">
        <v>0</v>
      </c>
      <c r="CI187" s="16"/>
      <c r="CJ187" s="18">
        <f t="shared" si="22"/>
        <v>0</v>
      </c>
      <c r="CK187" s="15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V187" s="16"/>
      <c r="CW187" s="18">
        <f t="shared" si="23"/>
        <v>0</v>
      </c>
    </row>
    <row r="188" spans="1:101" ht="13.05" customHeight="1" x14ac:dyDescent="0.2">
      <c r="A188" s="46" t="s">
        <v>205</v>
      </c>
      <c r="B188" s="46" t="s">
        <v>227</v>
      </c>
      <c r="C188" s="91">
        <v>407</v>
      </c>
      <c r="D188" s="46" t="s">
        <v>636</v>
      </c>
      <c r="E188" s="46" t="s">
        <v>205</v>
      </c>
      <c r="F188" s="46" t="s">
        <v>228</v>
      </c>
      <c r="G188" s="47" t="s">
        <v>33</v>
      </c>
      <c r="H188" s="70">
        <v>108</v>
      </c>
      <c r="I188" s="49" t="s">
        <v>234</v>
      </c>
      <c r="J188" s="43"/>
      <c r="K188" s="15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V188" s="16"/>
      <c r="W188" s="18">
        <f t="shared" si="17"/>
        <v>0</v>
      </c>
      <c r="X188" s="15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I188" s="16"/>
      <c r="AJ188" s="18">
        <f t="shared" si="18"/>
        <v>0</v>
      </c>
      <c r="AK188" s="15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V188" s="16"/>
      <c r="AW188" s="18">
        <f t="shared" si="19"/>
        <v>0</v>
      </c>
      <c r="AX188" s="15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I188" s="16"/>
      <c r="BJ188" s="18">
        <f t="shared" si="20"/>
        <v>0</v>
      </c>
      <c r="BK188" s="15">
        <v>0</v>
      </c>
      <c r="BL188" s="2">
        <v>0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V188" s="16"/>
      <c r="BW188" s="18">
        <f t="shared" si="21"/>
        <v>0</v>
      </c>
      <c r="BX188" s="15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I188" s="16"/>
      <c r="CJ188" s="18">
        <f t="shared" si="22"/>
        <v>0</v>
      </c>
      <c r="CK188" s="15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V188" s="16"/>
      <c r="CW188" s="18">
        <f t="shared" si="23"/>
        <v>0</v>
      </c>
    </row>
    <row r="189" spans="1:101" ht="13.05" customHeight="1" x14ac:dyDescent="0.2">
      <c r="A189" s="46" t="s">
        <v>205</v>
      </c>
      <c r="B189" s="46" t="s">
        <v>227</v>
      </c>
      <c r="C189" s="91">
        <v>407</v>
      </c>
      <c r="D189" s="46" t="s">
        <v>636</v>
      </c>
      <c r="E189" s="46" t="s">
        <v>205</v>
      </c>
      <c r="F189" s="46" t="s">
        <v>228</v>
      </c>
      <c r="G189" s="47" t="s">
        <v>33</v>
      </c>
      <c r="H189" s="70">
        <v>15291</v>
      </c>
      <c r="I189" s="49" t="s">
        <v>235</v>
      </c>
      <c r="J189" s="43"/>
      <c r="K189" s="15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V189" s="16"/>
      <c r="W189" s="18">
        <f t="shared" si="17"/>
        <v>0</v>
      </c>
      <c r="X189" s="15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I189" s="16"/>
      <c r="AJ189" s="18">
        <f t="shared" si="18"/>
        <v>0</v>
      </c>
      <c r="AK189" s="15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V189" s="16"/>
      <c r="AW189" s="18">
        <f t="shared" si="19"/>
        <v>0</v>
      </c>
      <c r="AX189" s="15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I189" s="16"/>
      <c r="BJ189" s="18">
        <f t="shared" si="20"/>
        <v>0</v>
      </c>
      <c r="BK189" s="15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V189" s="16"/>
      <c r="BW189" s="18">
        <f t="shared" si="21"/>
        <v>0</v>
      </c>
      <c r="BX189" s="15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I189" s="16"/>
      <c r="CJ189" s="18">
        <f t="shared" si="22"/>
        <v>0</v>
      </c>
      <c r="CK189" s="15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V189" s="16"/>
      <c r="CW189" s="18">
        <f t="shared" si="23"/>
        <v>0</v>
      </c>
    </row>
    <row r="190" spans="1:101" ht="13.05" customHeight="1" x14ac:dyDescent="0.2">
      <c r="A190" s="46" t="s">
        <v>205</v>
      </c>
      <c r="B190" s="46" t="s">
        <v>227</v>
      </c>
      <c r="C190" s="91">
        <v>407</v>
      </c>
      <c r="D190" s="46" t="s">
        <v>636</v>
      </c>
      <c r="E190" s="46" t="s">
        <v>205</v>
      </c>
      <c r="F190" s="46" t="s">
        <v>228</v>
      </c>
      <c r="G190" s="47" t="s">
        <v>33</v>
      </c>
      <c r="H190" s="70">
        <v>18148</v>
      </c>
      <c r="I190" s="49" t="s">
        <v>236</v>
      </c>
      <c r="J190" s="43"/>
      <c r="K190" s="15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V190" s="16"/>
      <c r="W190" s="18">
        <f t="shared" si="17"/>
        <v>0</v>
      </c>
      <c r="X190" s="15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I190" s="16"/>
      <c r="AJ190" s="18">
        <f t="shared" si="18"/>
        <v>0</v>
      </c>
      <c r="AK190" s="15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V190" s="16"/>
      <c r="AW190" s="18">
        <f t="shared" si="19"/>
        <v>0</v>
      </c>
      <c r="AX190" s="15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I190" s="16"/>
      <c r="BJ190" s="18">
        <f t="shared" si="20"/>
        <v>0</v>
      </c>
      <c r="BK190" s="15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V190" s="16"/>
      <c r="BW190" s="18">
        <f t="shared" si="21"/>
        <v>0</v>
      </c>
      <c r="BX190" s="15">
        <v>0</v>
      </c>
      <c r="BY190" s="2">
        <v>0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I190" s="16"/>
      <c r="CJ190" s="18">
        <f t="shared" si="22"/>
        <v>0</v>
      </c>
      <c r="CK190" s="15">
        <v>0</v>
      </c>
      <c r="CL190" s="2">
        <v>0</v>
      </c>
      <c r="CM190" s="2">
        <v>0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V190" s="16"/>
      <c r="CW190" s="18">
        <f t="shared" si="23"/>
        <v>0</v>
      </c>
    </row>
    <row r="191" spans="1:101" ht="13.05" customHeight="1" x14ac:dyDescent="0.2">
      <c r="A191" s="46" t="s">
        <v>205</v>
      </c>
      <c r="B191" s="46" t="s">
        <v>227</v>
      </c>
      <c r="C191" s="91">
        <v>407</v>
      </c>
      <c r="D191" s="46" t="s">
        <v>636</v>
      </c>
      <c r="E191" s="46" t="s">
        <v>205</v>
      </c>
      <c r="F191" s="46" t="s">
        <v>228</v>
      </c>
      <c r="G191" s="47" t="s">
        <v>33</v>
      </c>
      <c r="H191" s="70">
        <v>18666</v>
      </c>
      <c r="I191" s="49" t="s">
        <v>237</v>
      </c>
      <c r="J191" s="43"/>
      <c r="K191" s="15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V191" s="16"/>
      <c r="W191" s="18">
        <f t="shared" si="17"/>
        <v>0</v>
      </c>
      <c r="X191" s="15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I191" s="16"/>
      <c r="AJ191" s="18">
        <f t="shared" si="18"/>
        <v>0</v>
      </c>
      <c r="AK191" s="15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V191" s="16"/>
      <c r="AW191" s="18">
        <f t="shared" si="19"/>
        <v>0</v>
      </c>
      <c r="AX191" s="15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I191" s="16"/>
      <c r="BJ191" s="18">
        <f t="shared" si="20"/>
        <v>0</v>
      </c>
      <c r="BK191" s="15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V191" s="16"/>
      <c r="BW191" s="18">
        <f t="shared" si="21"/>
        <v>0</v>
      </c>
      <c r="BX191" s="15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I191" s="16"/>
      <c r="CJ191" s="18">
        <f t="shared" si="22"/>
        <v>0</v>
      </c>
      <c r="CK191" s="15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V191" s="16"/>
      <c r="CW191" s="18">
        <f t="shared" si="23"/>
        <v>0</v>
      </c>
    </row>
    <row r="192" spans="1:101" ht="13.05" customHeight="1" x14ac:dyDescent="0.2">
      <c r="A192" s="46" t="s">
        <v>205</v>
      </c>
      <c r="B192" s="46" t="s">
        <v>227</v>
      </c>
      <c r="C192" s="91">
        <v>407</v>
      </c>
      <c r="D192" s="46" t="s">
        <v>636</v>
      </c>
      <c r="E192" s="46" t="s">
        <v>205</v>
      </c>
      <c r="F192" s="46" t="s">
        <v>228</v>
      </c>
      <c r="G192" s="47" t="s">
        <v>33</v>
      </c>
      <c r="H192" s="70">
        <v>18739</v>
      </c>
      <c r="I192" s="49" t="s">
        <v>238</v>
      </c>
      <c r="J192" s="43"/>
      <c r="K192" s="15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V192" s="16"/>
      <c r="W192" s="18">
        <f t="shared" si="17"/>
        <v>0</v>
      </c>
      <c r="X192" s="15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I192" s="16"/>
      <c r="AJ192" s="18">
        <f t="shared" si="18"/>
        <v>0</v>
      </c>
      <c r="AK192" s="15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V192" s="16"/>
      <c r="AW192" s="18">
        <f t="shared" si="19"/>
        <v>0</v>
      </c>
      <c r="AX192" s="15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I192" s="16"/>
      <c r="BJ192" s="18">
        <f t="shared" si="20"/>
        <v>0</v>
      </c>
      <c r="BK192" s="15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V192" s="16"/>
      <c r="BW192" s="18">
        <f t="shared" si="21"/>
        <v>0</v>
      </c>
      <c r="BX192" s="15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0</v>
      </c>
      <c r="CD192" s="2">
        <v>0</v>
      </c>
      <c r="CE192" s="2">
        <v>0</v>
      </c>
      <c r="CI192" s="16"/>
      <c r="CJ192" s="18">
        <f t="shared" si="22"/>
        <v>0</v>
      </c>
      <c r="CK192" s="15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V192" s="16"/>
      <c r="CW192" s="18">
        <f t="shared" si="23"/>
        <v>0</v>
      </c>
    </row>
    <row r="193" spans="1:101" ht="13.05" customHeight="1" x14ac:dyDescent="0.2">
      <c r="A193" s="46" t="s">
        <v>205</v>
      </c>
      <c r="B193" s="46" t="s">
        <v>227</v>
      </c>
      <c r="C193" s="91">
        <v>407</v>
      </c>
      <c r="D193" s="46" t="s">
        <v>636</v>
      </c>
      <c r="E193" s="46" t="s">
        <v>205</v>
      </c>
      <c r="F193" s="46" t="s">
        <v>228</v>
      </c>
      <c r="G193" s="47" t="s">
        <v>33</v>
      </c>
      <c r="H193" s="70">
        <v>18740</v>
      </c>
      <c r="I193" s="49" t="s">
        <v>239</v>
      </c>
      <c r="J193" s="43"/>
      <c r="K193" s="15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V193" s="16"/>
      <c r="W193" s="18">
        <f t="shared" si="17"/>
        <v>0</v>
      </c>
      <c r="X193" s="15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I193" s="16"/>
      <c r="AJ193" s="18">
        <f t="shared" si="18"/>
        <v>0</v>
      </c>
      <c r="AK193" s="15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V193" s="16"/>
      <c r="AW193" s="18">
        <f t="shared" si="19"/>
        <v>0</v>
      </c>
      <c r="AX193" s="15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I193" s="16"/>
      <c r="BJ193" s="18">
        <f t="shared" si="20"/>
        <v>0</v>
      </c>
      <c r="BK193" s="15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V193" s="16"/>
      <c r="BW193" s="18">
        <f t="shared" si="21"/>
        <v>0</v>
      </c>
      <c r="BX193" s="15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I193" s="16"/>
      <c r="CJ193" s="18">
        <f t="shared" si="22"/>
        <v>0</v>
      </c>
      <c r="CK193" s="15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V193" s="16"/>
      <c r="CW193" s="18">
        <f t="shared" si="23"/>
        <v>0</v>
      </c>
    </row>
    <row r="194" spans="1:101" ht="13.05" customHeight="1" x14ac:dyDescent="0.2">
      <c r="A194" s="46" t="s">
        <v>205</v>
      </c>
      <c r="B194" s="46" t="s">
        <v>227</v>
      </c>
      <c r="C194" s="91">
        <v>407</v>
      </c>
      <c r="D194" s="46" t="s">
        <v>636</v>
      </c>
      <c r="E194" s="46" t="s">
        <v>205</v>
      </c>
      <c r="F194" s="46" t="s">
        <v>228</v>
      </c>
      <c r="G194" s="47" t="s">
        <v>33</v>
      </c>
      <c r="H194" s="70">
        <v>18741</v>
      </c>
      <c r="I194" s="49" t="s">
        <v>240</v>
      </c>
      <c r="J194" s="43"/>
      <c r="K194" s="15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V194" s="16"/>
      <c r="W194" s="18">
        <f t="shared" si="17"/>
        <v>0</v>
      </c>
      <c r="X194" s="15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I194" s="16"/>
      <c r="AJ194" s="18">
        <f t="shared" si="18"/>
        <v>0</v>
      </c>
      <c r="AK194" s="15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V194" s="16"/>
      <c r="AW194" s="18">
        <f t="shared" si="19"/>
        <v>0</v>
      </c>
      <c r="AX194" s="15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I194" s="16"/>
      <c r="BJ194" s="18">
        <f t="shared" si="20"/>
        <v>0</v>
      </c>
      <c r="BK194" s="15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V194" s="16"/>
      <c r="BW194" s="18">
        <f t="shared" si="21"/>
        <v>0</v>
      </c>
      <c r="BX194" s="15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I194" s="16"/>
      <c r="CJ194" s="18">
        <f t="shared" si="22"/>
        <v>0</v>
      </c>
      <c r="CK194" s="15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V194" s="16"/>
      <c r="CW194" s="18">
        <f t="shared" si="23"/>
        <v>0</v>
      </c>
    </row>
    <row r="195" spans="1:101" ht="13.05" customHeight="1" x14ac:dyDescent="0.2">
      <c r="A195" s="46" t="s">
        <v>205</v>
      </c>
      <c r="B195" s="46" t="s">
        <v>227</v>
      </c>
      <c r="C195" s="91">
        <v>407</v>
      </c>
      <c r="D195" s="46" t="s">
        <v>636</v>
      </c>
      <c r="E195" s="46" t="s">
        <v>205</v>
      </c>
      <c r="F195" s="46" t="s">
        <v>228</v>
      </c>
      <c r="G195" s="47" t="s">
        <v>33</v>
      </c>
      <c r="H195" s="70">
        <v>25605</v>
      </c>
      <c r="I195" s="49" t="s">
        <v>241</v>
      </c>
      <c r="J195" s="43"/>
      <c r="K195" s="15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V195" s="16"/>
      <c r="W195" s="18">
        <f t="shared" si="17"/>
        <v>0</v>
      </c>
      <c r="X195" s="15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I195" s="16"/>
      <c r="AJ195" s="18">
        <f t="shared" si="18"/>
        <v>0</v>
      </c>
      <c r="AK195" s="15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V195" s="16"/>
      <c r="AW195" s="18">
        <f t="shared" si="19"/>
        <v>0</v>
      </c>
      <c r="AX195" s="15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I195" s="16"/>
      <c r="BJ195" s="18">
        <f t="shared" si="20"/>
        <v>0</v>
      </c>
      <c r="BK195" s="15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V195" s="16"/>
      <c r="BW195" s="18">
        <f t="shared" si="21"/>
        <v>0</v>
      </c>
      <c r="BX195" s="15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I195" s="16"/>
      <c r="CJ195" s="18">
        <f t="shared" si="22"/>
        <v>0</v>
      </c>
      <c r="CK195" s="15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V195" s="16"/>
      <c r="CW195" s="18">
        <f t="shared" si="23"/>
        <v>0</v>
      </c>
    </row>
    <row r="196" spans="1:101" ht="13.05" customHeight="1" x14ac:dyDescent="0.2">
      <c r="A196" s="46" t="s">
        <v>205</v>
      </c>
      <c r="B196" s="46" t="s">
        <v>242</v>
      </c>
      <c r="C196" s="91">
        <v>407</v>
      </c>
      <c r="D196" s="46" t="s">
        <v>636</v>
      </c>
      <c r="E196" s="46" t="s">
        <v>205</v>
      </c>
      <c r="F196" s="46" t="s">
        <v>243</v>
      </c>
      <c r="G196" s="47" t="s">
        <v>31</v>
      </c>
      <c r="H196" s="70">
        <v>109</v>
      </c>
      <c r="I196" s="49" t="s">
        <v>243</v>
      </c>
      <c r="J196" s="43"/>
      <c r="K196" s="15">
        <v>0</v>
      </c>
      <c r="L196" s="2">
        <v>0</v>
      </c>
      <c r="M196" s="2">
        <v>0</v>
      </c>
      <c r="N196" s="2">
        <v>29</v>
      </c>
      <c r="O196" s="2">
        <v>0</v>
      </c>
      <c r="P196" s="2">
        <v>27</v>
      </c>
      <c r="Q196" s="2">
        <v>39</v>
      </c>
      <c r="R196" s="2">
        <v>0</v>
      </c>
      <c r="V196" s="16"/>
      <c r="W196" s="18">
        <f t="shared" si="17"/>
        <v>95</v>
      </c>
      <c r="X196" s="15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I196" s="16"/>
      <c r="AJ196" s="18">
        <f t="shared" si="18"/>
        <v>0</v>
      </c>
      <c r="AK196" s="15">
        <v>0</v>
      </c>
      <c r="AL196" s="2">
        <v>0</v>
      </c>
      <c r="AM196" s="2">
        <v>0</v>
      </c>
      <c r="AN196" s="2">
        <v>26</v>
      </c>
      <c r="AO196" s="2">
        <v>0</v>
      </c>
      <c r="AP196" s="2">
        <v>25</v>
      </c>
      <c r="AQ196" s="2">
        <v>39</v>
      </c>
      <c r="AR196" s="2">
        <v>0</v>
      </c>
      <c r="AV196" s="16"/>
      <c r="AW196" s="18">
        <f t="shared" si="19"/>
        <v>90</v>
      </c>
      <c r="AX196" s="15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I196" s="16"/>
      <c r="BJ196" s="18">
        <f t="shared" si="20"/>
        <v>0</v>
      </c>
      <c r="BK196" s="15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V196" s="16"/>
      <c r="BW196" s="18">
        <f t="shared" si="21"/>
        <v>0</v>
      </c>
      <c r="BX196" s="15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I196" s="16"/>
      <c r="CJ196" s="18">
        <f t="shared" si="22"/>
        <v>0</v>
      </c>
      <c r="CK196" s="15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V196" s="16"/>
      <c r="CW196" s="18">
        <f t="shared" si="23"/>
        <v>0</v>
      </c>
    </row>
    <row r="197" spans="1:101" ht="13.05" customHeight="1" x14ac:dyDescent="0.2">
      <c r="A197" s="46" t="s">
        <v>205</v>
      </c>
      <c r="B197" s="46" t="s">
        <v>242</v>
      </c>
      <c r="C197" s="91">
        <v>407</v>
      </c>
      <c r="D197" s="46" t="s">
        <v>636</v>
      </c>
      <c r="E197" s="46" t="s">
        <v>205</v>
      </c>
      <c r="F197" s="46" t="s">
        <v>243</v>
      </c>
      <c r="G197" s="47" t="s">
        <v>33</v>
      </c>
      <c r="H197" s="70">
        <v>112</v>
      </c>
      <c r="I197" s="49" t="s">
        <v>244</v>
      </c>
      <c r="J197" s="43"/>
      <c r="K197" s="15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V197" s="16"/>
      <c r="W197" s="18">
        <f t="shared" si="17"/>
        <v>0</v>
      </c>
      <c r="X197" s="15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I197" s="16"/>
      <c r="AJ197" s="18">
        <f t="shared" si="18"/>
        <v>0</v>
      </c>
      <c r="AK197" s="15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V197" s="16"/>
      <c r="AW197" s="18">
        <f t="shared" si="19"/>
        <v>0</v>
      </c>
      <c r="AX197" s="15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I197" s="16"/>
      <c r="BJ197" s="18">
        <f t="shared" si="20"/>
        <v>0</v>
      </c>
      <c r="BK197" s="15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V197" s="16"/>
      <c r="BW197" s="18">
        <f t="shared" si="21"/>
        <v>0</v>
      </c>
      <c r="BX197" s="15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I197" s="16"/>
      <c r="CJ197" s="18">
        <f t="shared" si="22"/>
        <v>0</v>
      </c>
      <c r="CK197" s="15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V197" s="16"/>
      <c r="CW197" s="18">
        <f t="shared" si="23"/>
        <v>0</v>
      </c>
    </row>
    <row r="198" spans="1:101" ht="13.05" customHeight="1" x14ac:dyDescent="0.2">
      <c r="A198" s="46" t="s">
        <v>205</v>
      </c>
      <c r="B198" s="46" t="s">
        <v>242</v>
      </c>
      <c r="C198" s="91">
        <v>407</v>
      </c>
      <c r="D198" s="46" t="s">
        <v>636</v>
      </c>
      <c r="E198" s="46" t="s">
        <v>205</v>
      </c>
      <c r="F198" s="46" t="s">
        <v>243</v>
      </c>
      <c r="G198" s="47" t="s">
        <v>33</v>
      </c>
      <c r="H198" s="70">
        <v>110</v>
      </c>
      <c r="I198" s="49" t="s">
        <v>245</v>
      </c>
      <c r="J198" s="43"/>
      <c r="K198" s="15">
        <v>0</v>
      </c>
      <c r="L198" s="2">
        <v>0</v>
      </c>
      <c r="M198" s="2">
        <v>0</v>
      </c>
      <c r="N198" s="2">
        <v>3</v>
      </c>
      <c r="O198" s="2">
        <v>0</v>
      </c>
      <c r="P198" s="2">
        <v>0</v>
      </c>
      <c r="Q198" s="2">
        <v>0</v>
      </c>
      <c r="R198" s="2">
        <v>0</v>
      </c>
      <c r="V198" s="16"/>
      <c r="W198" s="18">
        <f t="shared" si="17"/>
        <v>3</v>
      </c>
      <c r="X198" s="15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I198" s="16"/>
      <c r="AJ198" s="18">
        <f t="shared" si="18"/>
        <v>0</v>
      </c>
      <c r="AK198" s="15">
        <v>0</v>
      </c>
      <c r="AL198" s="2">
        <v>0</v>
      </c>
      <c r="AM198" s="2">
        <v>0</v>
      </c>
      <c r="AN198" s="2">
        <v>2</v>
      </c>
      <c r="AO198" s="2">
        <v>0</v>
      </c>
      <c r="AP198" s="2">
        <v>0</v>
      </c>
      <c r="AQ198" s="2">
        <v>0</v>
      </c>
      <c r="AR198" s="2">
        <v>0</v>
      </c>
      <c r="AV198" s="16"/>
      <c r="AW198" s="18">
        <f t="shared" si="19"/>
        <v>2</v>
      </c>
      <c r="AX198" s="15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I198" s="16"/>
      <c r="BJ198" s="18">
        <f t="shared" si="20"/>
        <v>0</v>
      </c>
      <c r="BK198" s="15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V198" s="16"/>
      <c r="BW198" s="18">
        <f t="shared" si="21"/>
        <v>0</v>
      </c>
      <c r="BX198" s="15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I198" s="16"/>
      <c r="CJ198" s="18">
        <f t="shared" si="22"/>
        <v>0</v>
      </c>
      <c r="CK198" s="15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V198" s="16"/>
      <c r="CW198" s="18">
        <f t="shared" si="23"/>
        <v>0</v>
      </c>
    </row>
    <row r="199" spans="1:101" ht="13.05" customHeight="1" x14ac:dyDescent="0.2">
      <c r="A199" s="46" t="s">
        <v>205</v>
      </c>
      <c r="B199" s="46" t="s">
        <v>242</v>
      </c>
      <c r="C199" s="91">
        <v>407</v>
      </c>
      <c r="D199" s="46" t="s">
        <v>636</v>
      </c>
      <c r="E199" s="46" t="s">
        <v>205</v>
      </c>
      <c r="F199" s="46" t="s">
        <v>243</v>
      </c>
      <c r="G199" s="47" t="s">
        <v>135</v>
      </c>
      <c r="H199" s="70">
        <v>111</v>
      </c>
      <c r="I199" s="49" t="s">
        <v>246</v>
      </c>
      <c r="J199" s="43"/>
      <c r="K199" s="15">
        <v>0</v>
      </c>
      <c r="L199" s="2">
        <v>0</v>
      </c>
      <c r="M199" s="2">
        <v>0</v>
      </c>
      <c r="N199" s="2">
        <v>21</v>
      </c>
      <c r="O199" s="2">
        <v>0</v>
      </c>
      <c r="P199" s="2">
        <v>0</v>
      </c>
      <c r="Q199" s="2">
        <v>0</v>
      </c>
      <c r="R199" s="2">
        <v>2</v>
      </c>
      <c r="V199" s="16"/>
      <c r="W199" s="18">
        <f t="shared" ref="W199:W261" si="24">SUM(K199:V199)</f>
        <v>23</v>
      </c>
      <c r="X199" s="15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I199" s="16"/>
      <c r="AJ199" s="18">
        <f t="shared" ref="AJ199:AJ261" si="25">SUM(X199:AI199)</f>
        <v>0</v>
      </c>
      <c r="AK199" s="15">
        <v>0</v>
      </c>
      <c r="AL199" s="2">
        <v>0</v>
      </c>
      <c r="AM199" s="2">
        <v>0</v>
      </c>
      <c r="AN199" s="2">
        <v>18</v>
      </c>
      <c r="AO199" s="2">
        <v>0</v>
      </c>
      <c r="AP199" s="2">
        <v>0</v>
      </c>
      <c r="AQ199" s="2">
        <v>0</v>
      </c>
      <c r="AR199" s="2">
        <v>2</v>
      </c>
      <c r="AV199" s="16"/>
      <c r="AW199" s="18">
        <f t="shared" ref="AW199:AW261" si="26">SUM(AK199:AV199)</f>
        <v>20</v>
      </c>
      <c r="AX199" s="15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I199" s="16"/>
      <c r="BJ199" s="18">
        <f t="shared" ref="BJ199:BJ261" si="27">SUM(AX199:BI199)</f>
        <v>0</v>
      </c>
      <c r="BK199" s="15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V199" s="16"/>
      <c r="BW199" s="18">
        <f t="shared" ref="BW199:BW261" si="28">SUM(BK199:BV199)</f>
        <v>0</v>
      </c>
      <c r="BX199" s="15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I199" s="16"/>
      <c r="CJ199" s="18">
        <f t="shared" ref="CJ199:CJ261" si="29">SUM(BX199:CI199)</f>
        <v>0</v>
      </c>
      <c r="CK199" s="15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V199" s="16"/>
      <c r="CW199" s="18">
        <f t="shared" ref="CW199:CW261" si="30">SUM(CK199:CV199)</f>
        <v>0</v>
      </c>
    </row>
    <row r="200" spans="1:101" ht="13.05" customHeight="1" x14ac:dyDescent="0.2">
      <c r="A200" s="46" t="s">
        <v>205</v>
      </c>
      <c r="B200" s="46" t="s">
        <v>242</v>
      </c>
      <c r="C200" s="91">
        <v>407</v>
      </c>
      <c r="D200" s="46" t="s">
        <v>636</v>
      </c>
      <c r="E200" s="46" t="s">
        <v>205</v>
      </c>
      <c r="F200" s="46" t="s">
        <v>243</v>
      </c>
      <c r="G200" s="47" t="s">
        <v>33</v>
      </c>
      <c r="H200" s="70">
        <v>6924</v>
      </c>
      <c r="I200" s="49" t="s">
        <v>247</v>
      </c>
      <c r="J200" s="43"/>
      <c r="K200" s="15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V200" s="16"/>
      <c r="W200" s="18">
        <f t="shared" si="24"/>
        <v>0</v>
      </c>
      <c r="X200" s="15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I200" s="16"/>
      <c r="AJ200" s="18">
        <f t="shared" si="25"/>
        <v>0</v>
      </c>
      <c r="AK200" s="15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V200" s="16"/>
      <c r="AW200" s="18">
        <f t="shared" si="26"/>
        <v>0</v>
      </c>
      <c r="AX200" s="15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I200" s="16"/>
      <c r="BJ200" s="18">
        <f t="shared" si="27"/>
        <v>0</v>
      </c>
      <c r="BK200" s="15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V200" s="16"/>
      <c r="BW200" s="18">
        <f t="shared" si="28"/>
        <v>0</v>
      </c>
      <c r="BX200" s="15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I200" s="16"/>
      <c r="CJ200" s="18">
        <f t="shared" si="29"/>
        <v>0</v>
      </c>
      <c r="CK200" s="15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V200" s="16"/>
      <c r="CW200" s="18">
        <f t="shared" si="30"/>
        <v>0</v>
      </c>
    </row>
    <row r="201" spans="1:101" ht="13.05" customHeight="1" x14ac:dyDescent="0.2">
      <c r="A201" s="46" t="s">
        <v>205</v>
      </c>
      <c r="B201" s="46" t="s">
        <v>242</v>
      </c>
      <c r="C201" s="91">
        <v>407</v>
      </c>
      <c r="D201" s="46" t="s">
        <v>636</v>
      </c>
      <c r="E201" s="46" t="s">
        <v>205</v>
      </c>
      <c r="F201" s="46" t="s">
        <v>243</v>
      </c>
      <c r="G201" s="47" t="s">
        <v>59</v>
      </c>
      <c r="H201" s="70">
        <v>31794</v>
      </c>
      <c r="I201" s="49" t="s">
        <v>248</v>
      </c>
      <c r="J201" s="43"/>
      <c r="K201" s="15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V201" s="16"/>
      <c r="W201" s="18">
        <f t="shared" si="24"/>
        <v>0</v>
      </c>
      <c r="X201" s="15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I201" s="16"/>
      <c r="AJ201" s="18">
        <f t="shared" si="25"/>
        <v>0</v>
      </c>
      <c r="AK201" s="15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V201" s="16"/>
      <c r="AW201" s="18">
        <f t="shared" si="26"/>
        <v>0</v>
      </c>
      <c r="AX201" s="15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I201" s="16"/>
      <c r="BJ201" s="18">
        <f t="shared" si="27"/>
        <v>0</v>
      </c>
      <c r="BK201" s="15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V201" s="16"/>
      <c r="BW201" s="18">
        <f t="shared" si="28"/>
        <v>0</v>
      </c>
      <c r="BX201" s="15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I201" s="16"/>
      <c r="CJ201" s="18">
        <f t="shared" si="29"/>
        <v>0</v>
      </c>
      <c r="CK201" s="15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V201" s="16"/>
      <c r="CW201" s="18">
        <f t="shared" si="30"/>
        <v>0</v>
      </c>
    </row>
    <row r="202" spans="1:101" ht="13.05" customHeight="1" x14ac:dyDescent="0.2">
      <c r="A202" s="46" t="s">
        <v>205</v>
      </c>
      <c r="B202" s="46" t="s">
        <v>242</v>
      </c>
      <c r="C202" s="91">
        <v>407</v>
      </c>
      <c r="D202" s="46" t="s">
        <v>636</v>
      </c>
      <c r="E202" s="46" t="s">
        <v>205</v>
      </c>
      <c r="F202" s="46" t="s">
        <v>243</v>
      </c>
      <c r="G202" s="47" t="s">
        <v>59</v>
      </c>
      <c r="H202" s="70">
        <v>288</v>
      </c>
      <c r="I202" s="49" t="s">
        <v>249</v>
      </c>
      <c r="J202" s="43"/>
      <c r="K202" s="15">
        <v>0</v>
      </c>
      <c r="L202" s="2">
        <v>0</v>
      </c>
      <c r="M202" s="2">
        <v>0</v>
      </c>
      <c r="N202" s="2">
        <v>13</v>
      </c>
      <c r="O202" s="2">
        <v>0</v>
      </c>
      <c r="P202" s="2">
        <v>0</v>
      </c>
      <c r="Q202" s="2">
        <v>0</v>
      </c>
      <c r="R202" s="2">
        <v>0</v>
      </c>
      <c r="V202" s="16"/>
      <c r="W202" s="18">
        <f t="shared" si="24"/>
        <v>13</v>
      </c>
      <c r="X202" s="15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I202" s="16"/>
      <c r="AJ202" s="18">
        <f t="shared" si="25"/>
        <v>0</v>
      </c>
      <c r="AK202" s="15">
        <v>0</v>
      </c>
      <c r="AL202" s="2">
        <v>0</v>
      </c>
      <c r="AM202" s="2">
        <v>0</v>
      </c>
      <c r="AN202" s="2">
        <v>11</v>
      </c>
      <c r="AO202" s="2">
        <v>0</v>
      </c>
      <c r="AP202" s="2">
        <v>0</v>
      </c>
      <c r="AQ202" s="2">
        <v>0</v>
      </c>
      <c r="AR202" s="2">
        <v>0</v>
      </c>
      <c r="AV202" s="16"/>
      <c r="AW202" s="18">
        <f t="shared" si="26"/>
        <v>11</v>
      </c>
      <c r="AX202" s="15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I202" s="16"/>
      <c r="BJ202" s="18">
        <f t="shared" si="27"/>
        <v>0</v>
      </c>
      <c r="BK202" s="15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V202" s="16"/>
      <c r="BW202" s="18">
        <f t="shared" si="28"/>
        <v>0</v>
      </c>
      <c r="BX202" s="15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I202" s="16"/>
      <c r="CJ202" s="18">
        <f t="shared" si="29"/>
        <v>0</v>
      </c>
      <c r="CK202" s="15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V202" s="16"/>
      <c r="CW202" s="18">
        <f t="shared" si="30"/>
        <v>0</v>
      </c>
    </row>
    <row r="203" spans="1:101" ht="13.05" customHeight="1" x14ac:dyDescent="0.2">
      <c r="A203" s="46" t="s">
        <v>205</v>
      </c>
      <c r="B203" s="46" t="s">
        <v>242</v>
      </c>
      <c r="C203" s="91">
        <v>407</v>
      </c>
      <c r="D203" s="46" t="s">
        <v>636</v>
      </c>
      <c r="E203" s="46" t="s">
        <v>205</v>
      </c>
      <c r="F203" s="46" t="s">
        <v>243</v>
      </c>
      <c r="G203" s="47" t="s">
        <v>59</v>
      </c>
      <c r="H203" s="70">
        <v>31394</v>
      </c>
      <c r="I203" s="49" t="s">
        <v>250</v>
      </c>
      <c r="J203" s="43"/>
      <c r="K203" s="15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V203" s="16"/>
      <c r="W203" s="18">
        <f t="shared" si="24"/>
        <v>0</v>
      </c>
      <c r="X203" s="15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I203" s="16"/>
      <c r="AJ203" s="18">
        <f t="shared" si="25"/>
        <v>0</v>
      </c>
      <c r="AK203" s="15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V203" s="16"/>
      <c r="AW203" s="18">
        <f t="shared" si="26"/>
        <v>0</v>
      </c>
      <c r="AX203" s="15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I203" s="16"/>
      <c r="BJ203" s="18">
        <f t="shared" si="27"/>
        <v>0</v>
      </c>
      <c r="BK203" s="15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V203" s="16"/>
      <c r="BW203" s="18">
        <f t="shared" si="28"/>
        <v>0</v>
      </c>
      <c r="BX203" s="15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I203" s="16"/>
      <c r="CJ203" s="18">
        <f t="shared" si="29"/>
        <v>0</v>
      </c>
      <c r="CK203" s="15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V203" s="16"/>
      <c r="CW203" s="18">
        <f t="shared" si="30"/>
        <v>0</v>
      </c>
    </row>
    <row r="204" spans="1:101" ht="13.05" customHeight="1" x14ac:dyDescent="0.2">
      <c r="A204" s="46" t="s">
        <v>205</v>
      </c>
      <c r="B204" s="46" t="s">
        <v>206</v>
      </c>
      <c r="C204" s="91">
        <v>407</v>
      </c>
      <c r="D204" s="46" t="s">
        <v>636</v>
      </c>
      <c r="E204" s="46" t="s">
        <v>205</v>
      </c>
      <c r="F204" s="46" t="s">
        <v>243</v>
      </c>
      <c r="G204" s="47" t="s">
        <v>33</v>
      </c>
      <c r="H204" s="70">
        <v>30842</v>
      </c>
      <c r="I204" s="49" t="s">
        <v>164</v>
      </c>
      <c r="J204" s="43"/>
      <c r="K204" s="15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V204" s="16"/>
      <c r="W204" s="18">
        <f t="shared" si="24"/>
        <v>0</v>
      </c>
      <c r="X204" s="15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I204" s="16"/>
      <c r="AJ204" s="18">
        <f t="shared" si="25"/>
        <v>0</v>
      </c>
      <c r="AK204" s="15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V204" s="16"/>
      <c r="AW204" s="18">
        <f t="shared" si="26"/>
        <v>0</v>
      </c>
      <c r="AX204" s="15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I204" s="16"/>
      <c r="BJ204" s="18">
        <f t="shared" si="27"/>
        <v>0</v>
      </c>
      <c r="BK204" s="15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V204" s="16"/>
      <c r="BW204" s="18">
        <f t="shared" si="28"/>
        <v>0</v>
      </c>
      <c r="BX204" s="15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I204" s="16"/>
      <c r="CJ204" s="18">
        <f t="shared" si="29"/>
        <v>0</v>
      </c>
      <c r="CK204" s="15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V204" s="16"/>
      <c r="CW204" s="18">
        <f t="shared" si="30"/>
        <v>0</v>
      </c>
    </row>
    <row r="205" spans="1:101" ht="13.05" customHeight="1" x14ac:dyDescent="0.2">
      <c r="A205" s="46" t="s">
        <v>205</v>
      </c>
      <c r="B205" s="46" t="s">
        <v>242</v>
      </c>
      <c r="C205" s="91">
        <v>407</v>
      </c>
      <c r="D205" s="46" t="s">
        <v>636</v>
      </c>
      <c r="E205" s="46" t="s">
        <v>205</v>
      </c>
      <c r="F205" s="46" t="s">
        <v>243</v>
      </c>
      <c r="G205" s="47" t="s">
        <v>59</v>
      </c>
      <c r="H205" s="70">
        <v>25574</v>
      </c>
      <c r="I205" s="51" t="s">
        <v>251</v>
      </c>
      <c r="J205" s="45"/>
      <c r="K205" s="15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V205" s="16"/>
      <c r="W205" s="18">
        <f t="shared" si="24"/>
        <v>0</v>
      </c>
      <c r="X205" s="15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I205" s="16"/>
      <c r="AJ205" s="18">
        <f t="shared" si="25"/>
        <v>0</v>
      </c>
      <c r="AK205" s="15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V205" s="16"/>
      <c r="AW205" s="18">
        <f t="shared" si="26"/>
        <v>0</v>
      </c>
      <c r="AX205" s="15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I205" s="16"/>
      <c r="BJ205" s="18">
        <f t="shared" si="27"/>
        <v>0</v>
      </c>
      <c r="BK205" s="15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V205" s="16"/>
      <c r="BW205" s="18">
        <f t="shared" si="28"/>
        <v>0</v>
      </c>
      <c r="BX205" s="15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I205" s="16"/>
      <c r="CJ205" s="18">
        <f t="shared" si="29"/>
        <v>0</v>
      </c>
      <c r="CK205" s="15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V205" s="16"/>
      <c r="CW205" s="18">
        <f t="shared" si="30"/>
        <v>0</v>
      </c>
    </row>
    <row r="206" spans="1:101" ht="13.05" customHeight="1" x14ac:dyDescent="0.2">
      <c r="A206" s="46" t="s">
        <v>205</v>
      </c>
      <c r="B206" s="46" t="s">
        <v>252</v>
      </c>
      <c r="C206" s="91">
        <v>407</v>
      </c>
      <c r="D206" s="46" t="s">
        <v>636</v>
      </c>
      <c r="E206" s="46" t="s">
        <v>205</v>
      </c>
      <c r="F206" s="46" t="s">
        <v>253</v>
      </c>
      <c r="G206" s="47" t="s">
        <v>31</v>
      </c>
      <c r="H206" s="70">
        <v>101</v>
      </c>
      <c r="I206" s="49" t="s">
        <v>253</v>
      </c>
      <c r="J206" s="43"/>
      <c r="K206" s="15">
        <v>0</v>
      </c>
      <c r="L206" s="2">
        <v>0</v>
      </c>
      <c r="M206" s="2">
        <v>0</v>
      </c>
      <c r="N206" s="2">
        <v>0</v>
      </c>
      <c r="O206" s="2">
        <v>0</v>
      </c>
      <c r="P206" s="2">
        <v>206</v>
      </c>
      <c r="Q206" s="2">
        <v>0</v>
      </c>
      <c r="R206" s="2">
        <v>0</v>
      </c>
      <c r="V206" s="16"/>
      <c r="W206" s="18">
        <f t="shared" si="24"/>
        <v>206</v>
      </c>
      <c r="X206" s="15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I206" s="16"/>
      <c r="AJ206" s="18">
        <f t="shared" si="25"/>
        <v>0</v>
      </c>
      <c r="AK206" s="15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195</v>
      </c>
      <c r="AQ206" s="2">
        <v>0</v>
      </c>
      <c r="AR206" s="2">
        <v>0</v>
      </c>
      <c r="AV206" s="16"/>
      <c r="AW206" s="18">
        <f t="shared" si="26"/>
        <v>195</v>
      </c>
      <c r="AX206" s="15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I206" s="16"/>
      <c r="BJ206" s="18">
        <f t="shared" si="27"/>
        <v>0</v>
      </c>
      <c r="BK206" s="15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V206" s="16"/>
      <c r="BW206" s="18">
        <f t="shared" si="28"/>
        <v>0</v>
      </c>
      <c r="BX206" s="15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I206" s="16"/>
      <c r="CJ206" s="18">
        <f t="shared" si="29"/>
        <v>0</v>
      </c>
      <c r="CK206" s="15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V206" s="16"/>
      <c r="CW206" s="18">
        <f t="shared" si="30"/>
        <v>0</v>
      </c>
    </row>
    <row r="207" spans="1:101" ht="13.05" customHeight="1" x14ac:dyDescent="0.2">
      <c r="A207" s="46" t="s">
        <v>205</v>
      </c>
      <c r="B207" s="46" t="s">
        <v>252</v>
      </c>
      <c r="C207" s="91">
        <v>407</v>
      </c>
      <c r="D207" s="46" t="s">
        <v>636</v>
      </c>
      <c r="E207" s="46" t="s">
        <v>205</v>
      </c>
      <c r="F207" s="46" t="s">
        <v>253</v>
      </c>
      <c r="G207" s="47" t="s">
        <v>33</v>
      </c>
      <c r="H207" s="70">
        <v>102</v>
      </c>
      <c r="I207" s="49" t="s">
        <v>254</v>
      </c>
      <c r="J207" s="43"/>
      <c r="K207" s="15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V207" s="16"/>
      <c r="W207" s="18">
        <f t="shared" si="24"/>
        <v>0</v>
      </c>
      <c r="X207" s="15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I207" s="16"/>
      <c r="AJ207" s="18">
        <f t="shared" si="25"/>
        <v>0</v>
      </c>
      <c r="AK207" s="15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V207" s="16"/>
      <c r="AW207" s="18">
        <f t="shared" si="26"/>
        <v>0</v>
      </c>
      <c r="AX207" s="15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I207" s="16"/>
      <c r="BJ207" s="18">
        <f t="shared" si="27"/>
        <v>0</v>
      </c>
      <c r="BK207" s="15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V207" s="16"/>
      <c r="BW207" s="18">
        <f t="shared" si="28"/>
        <v>0</v>
      </c>
      <c r="BX207" s="15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I207" s="16"/>
      <c r="CJ207" s="18">
        <f t="shared" si="29"/>
        <v>0</v>
      </c>
      <c r="CK207" s="15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V207" s="16"/>
      <c r="CW207" s="18">
        <f t="shared" si="30"/>
        <v>0</v>
      </c>
    </row>
    <row r="208" spans="1:101" ht="13.05" customHeight="1" x14ac:dyDescent="0.2">
      <c r="A208" s="46" t="s">
        <v>205</v>
      </c>
      <c r="B208" s="46" t="s">
        <v>252</v>
      </c>
      <c r="C208" s="91">
        <v>407</v>
      </c>
      <c r="D208" s="46" t="s">
        <v>636</v>
      </c>
      <c r="E208" s="46" t="s">
        <v>205</v>
      </c>
      <c r="F208" s="46" t="s">
        <v>253</v>
      </c>
      <c r="G208" s="47" t="s">
        <v>31</v>
      </c>
      <c r="H208" s="70">
        <v>104</v>
      </c>
      <c r="I208" s="49" t="s">
        <v>255</v>
      </c>
      <c r="J208" s="43"/>
      <c r="K208" s="15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V208" s="16"/>
      <c r="W208" s="18">
        <f t="shared" si="24"/>
        <v>0</v>
      </c>
      <c r="X208" s="15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I208" s="16"/>
      <c r="AJ208" s="18">
        <f t="shared" si="25"/>
        <v>0</v>
      </c>
      <c r="AK208" s="15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V208" s="16"/>
      <c r="AW208" s="18">
        <f t="shared" si="26"/>
        <v>0</v>
      </c>
      <c r="AX208" s="15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I208" s="16"/>
      <c r="BJ208" s="18">
        <f t="shared" si="27"/>
        <v>0</v>
      </c>
      <c r="BK208" s="15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0</v>
      </c>
      <c r="BV208" s="16"/>
      <c r="BW208" s="18">
        <f t="shared" si="28"/>
        <v>0</v>
      </c>
      <c r="BX208" s="15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I208" s="16"/>
      <c r="CJ208" s="18">
        <f t="shared" si="29"/>
        <v>0</v>
      </c>
      <c r="CK208" s="15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V208" s="16"/>
      <c r="CW208" s="18">
        <f t="shared" si="30"/>
        <v>0</v>
      </c>
    </row>
    <row r="209" spans="1:101" ht="13.05" customHeight="1" x14ac:dyDescent="0.2">
      <c r="A209" s="46" t="s">
        <v>205</v>
      </c>
      <c r="B209" s="46" t="s">
        <v>252</v>
      </c>
      <c r="C209" s="91">
        <v>407</v>
      </c>
      <c r="D209" s="46" t="s">
        <v>636</v>
      </c>
      <c r="E209" s="46" t="s">
        <v>205</v>
      </c>
      <c r="F209" s="46" t="s">
        <v>253</v>
      </c>
      <c r="G209" s="47" t="s">
        <v>33</v>
      </c>
      <c r="H209" s="70">
        <v>103</v>
      </c>
      <c r="I209" s="49" t="s">
        <v>256</v>
      </c>
      <c r="J209" s="43"/>
      <c r="K209" s="15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V209" s="16"/>
      <c r="W209" s="18">
        <f t="shared" si="24"/>
        <v>0</v>
      </c>
      <c r="X209" s="15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I209" s="16"/>
      <c r="AJ209" s="18">
        <f t="shared" si="25"/>
        <v>0</v>
      </c>
      <c r="AK209" s="15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V209" s="16"/>
      <c r="AW209" s="18">
        <f t="shared" si="26"/>
        <v>0</v>
      </c>
      <c r="AX209" s="15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I209" s="16"/>
      <c r="BJ209" s="18">
        <f t="shared" si="27"/>
        <v>0</v>
      </c>
      <c r="BK209" s="15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V209" s="16"/>
      <c r="BW209" s="18">
        <f t="shared" si="28"/>
        <v>0</v>
      </c>
      <c r="BX209" s="15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I209" s="16"/>
      <c r="CJ209" s="18">
        <f t="shared" si="29"/>
        <v>0</v>
      </c>
      <c r="CK209" s="15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V209" s="16"/>
      <c r="CW209" s="18">
        <f t="shared" si="30"/>
        <v>0</v>
      </c>
    </row>
    <row r="210" spans="1:101" ht="13.05" customHeight="1" x14ac:dyDescent="0.2">
      <c r="A210" s="46" t="s">
        <v>205</v>
      </c>
      <c r="B210" s="46" t="s">
        <v>252</v>
      </c>
      <c r="C210" s="91">
        <v>407</v>
      </c>
      <c r="D210" s="46" t="s">
        <v>636</v>
      </c>
      <c r="E210" s="46" t="s">
        <v>205</v>
      </c>
      <c r="F210" s="46" t="s">
        <v>253</v>
      </c>
      <c r="G210" s="47" t="s">
        <v>33</v>
      </c>
      <c r="H210" s="70">
        <v>289</v>
      </c>
      <c r="I210" s="49" t="s">
        <v>257</v>
      </c>
      <c r="J210" s="43"/>
      <c r="K210" s="15">
        <v>0</v>
      </c>
      <c r="L210" s="2">
        <v>0</v>
      </c>
      <c r="M210" s="2">
        <v>0</v>
      </c>
      <c r="N210" s="2">
        <v>0</v>
      </c>
      <c r="O210" s="2">
        <v>3</v>
      </c>
      <c r="P210" s="2">
        <v>0</v>
      </c>
      <c r="Q210" s="2">
        <v>0</v>
      </c>
      <c r="R210" s="2">
        <v>0</v>
      </c>
      <c r="V210" s="16"/>
      <c r="W210" s="18">
        <f t="shared" si="24"/>
        <v>3</v>
      </c>
      <c r="X210" s="15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I210" s="16"/>
      <c r="AJ210" s="18">
        <f t="shared" si="25"/>
        <v>0</v>
      </c>
      <c r="AK210" s="15">
        <v>0</v>
      </c>
      <c r="AL210" s="2">
        <v>0</v>
      </c>
      <c r="AM210" s="2">
        <v>0</v>
      </c>
      <c r="AN210" s="2">
        <v>0</v>
      </c>
      <c r="AO210" s="2">
        <v>3</v>
      </c>
      <c r="AP210" s="2">
        <v>0</v>
      </c>
      <c r="AQ210" s="2">
        <v>0</v>
      </c>
      <c r="AR210" s="2">
        <v>0</v>
      </c>
      <c r="AV210" s="16"/>
      <c r="AW210" s="18">
        <f t="shared" si="26"/>
        <v>3</v>
      </c>
      <c r="AX210" s="15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I210" s="16"/>
      <c r="BJ210" s="18">
        <f t="shared" si="27"/>
        <v>0</v>
      </c>
      <c r="BK210" s="15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V210" s="16"/>
      <c r="BW210" s="18">
        <f t="shared" si="28"/>
        <v>0</v>
      </c>
      <c r="BX210" s="15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I210" s="16"/>
      <c r="CJ210" s="18">
        <f t="shared" si="29"/>
        <v>0</v>
      </c>
      <c r="CK210" s="15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V210" s="16"/>
      <c r="CW210" s="18">
        <f t="shared" si="30"/>
        <v>0</v>
      </c>
    </row>
    <row r="211" spans="1:101" ht="13.05" customHeight="1" x14ac:dyDescent="0.2">
      <c r="A211" s="46" t="s">
        <v>205</v>
      </c>
      <c r="B211" s="46" t="s">
        <v>206</v>
      </c>
      <c r="C211" s="91">
        <v>407</v>
      </c>
      <c r="D211" s="46" t="s">
        <v>636</v>
      </c>
      <c r="E211" s="46" t="s">
        <v>205</v>
      </c>
      <c r="F211" s="46" t="s">
        <v>253</v>
      </c>
      <c r="G211" s="47" t="s">
        <v>33</v>
      </c>
      <c r="H211" s="70">
        <v>31817</v>
      </c>
      <c r="I211" s="49" t="s">
        <v>258</v>
      </c>
      <c r="J211" s="43"/>
      <c r="K211" s="15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V211" s="16"/>
      <c r="W211" s="18">
        <f t="shared" si="24"/>
        <v>0</v>
      </c>
      <c r="X211" s="15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I211" s="16"/>
      <c r="AJ211" s="18">
        <f t="shared" si="25"/>
        <v>0</v>
      </c>
      <c r="AK211" s="15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V211" s="16"/>
      <c r="AW211" s="18">
        <f t="shared" si="26"/>
        <v>0</v>
      </c>
      <c r="AX211" s="15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I211" s="16"/>
      <c r="BJ211" s="18">
        <f t="shared" si="27"/>
        <v>0</v>
      </c>
      <c r="BK211" s="15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V211" s="16"/>
      <c r="BW211" s="18">
        <f t="shared" si="28"/>
        <v>0</v>
      </c>
      <c r="BX211" s="15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I211" s="16"/>
      <c r="CJ211" s="18">
        <f t="shared" si="29"/>
        <v>0</v>
      </c>
      <c r="CK211" s="15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V211" s="16"/>
      <c r="CW211" s="18">
        <f t="shared" si="30"/>
        <v>0</v>
      </c>
    </row>
    <row r="212" spans="1:101" ht="13.05" customHeight="1" x14ac:dyDescent="0.2">
      <c r="A212" s="46" t="s">
        <v>205</v>
      </c>
      <c r="B212" s="46" t="s">
        <v>252</v>
      </c>
      <c r="C212" s="91">
        <v>407</v>
      </c>
      <c r="D212" s="46" t="s">
        <v>636</v>
      </c>
      <c r="E212" s="46" t="s">
        <v>205</v>
      </c>
      <c r="F212" s="46" t="s">
        <v>253</v>
      </c>
      <c r="G212" s="47" t="s">
        <v>33</v>
      </c>
      <c r="H212" s="70">
        <v>14717</v>
      </c>
      <c r="I212" s="49" t="s">
        <v>259</v>
      </c>
      <c r="J212" s="43"/>
      <c r="K212" s="15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V212" s="16"/>
      <c r="W212" s="18">
        <f t="shared" si="24"/>
        <v>0</v>
      </c>
      <c r="X212" s="15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I212" s="16"/>
      <c r="AJ212" s="18">
        <f t="shared" si="25"/>
        <v>0</v>
      </c>
      <c r="AK212" s="15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V212" s="16"/>
      <c r="AW212" s="18">
        <f t="shared" si="26"/>
        <v>0</v>
      </c>
      <c r="AX212" s="15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I212" s="16"/>
      <c r="BJ212" s="18">
        <f t="shared" si="27"/>
        <v>0</v>
      </c>
      <c r="BK212" s="15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V212" s="16"/>
      <c r="BW212" s="18">
        <f t="shared" si="28"/>
        <v>0</v>
      </c>
      <c r="BX212" s="15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I212" s="16"/>
      <c r="CJ212" s="18">
        <f t="shared" si="29"/>
        <v>0</v>
      </c>
      <c r="CK212" s="15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V212" s="16"/>
      <c r="CW212" s="18">
        <f t="shared" si="30"/>
        <v>0</v>
      </c>
    </row>
    <row r="213" spans="1:101" ht="13.05" customHeight="1" x14ac:dyDescent="0.2">
      <c r="A213" s="46" t="s">
        <v>205</v>
      </c>
      <c r="B213" s="46" t="s">
        <v>252</v>
      </c>
      <c r="C213" s="91">
        <v>407</v>
      </c>
      <c r="D213" s="46" t="s">
        <v>636</v>
      </c>
      <c r="E213" s="46" t="s">
        <v>205</v>
      </c>
      <c r="F213" s="46" t="s">
        <v>253</v>
      </c>
      <c r="G213" s="47" t="s">
        <v>33</v>
      </c>
      <c r="H213" s="70">
        <v>18573</v>
      </c>
      <c r="I213" s="49" t="s">
        <v>260</v>
      </c>
      <c r="J213" s="43"/>
      <c r="K213" s="15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V213" s="16"/>
      <c r="W213" s="18">
        <f t="shared" si="24"/>
        <v>0</v>
      </c>
      <c r="X213" s="15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I213" s="16"/>
      <c r="AJ213" s="18">
        <f t="shared" si="25"/>
        <v>0</v>
      </c>
      <c r="AK213" s="15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V213" s="16"/>
      <c r="AW213" s="18">
        <f t="shared" si="26"/>
        <v>0</v>
      </c>
      <c r="AX213" s="15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I213" s="16"/>
      <c r="BJ213" s="18">
        <f t="shared" si="27"/>
        <v>0</v>
      </c>
      <c r="BK213" s="15">
        <v>0</v>
      </c>
      <c r="BL213" s="2">
        <v>0</v>
      </c>
      <c r="BM213" s="2">
        <v>0</v>
      </c>
      <c r="BN213" s="2">
        <v>0</v>
      </c>
      <c r="BO213" s="2">
        <v>0</v>
      </c>
      <c r="BP213" s="2">
        <v>0</v>
      </c>
      <c r="BQ213" s="2">
        <v>0</v>
      </c>
      <c r="BR213" s="2">
        <v>0</v>
      </c>
      <c r="BV213" s="16"/>
      <c r="BW213" s="18">
        <f t="shared" si="28"/>
        <v>0</v>
      </c>
      <c r="BX213" s="15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I213" s="16"/>
      <c r="CJ213" s="18">
        <f t="shared" si="29"/>
        <v>0</v>
      </c>
      <c r="CK213" s="15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V213" s="16"/>
      <c r="CW213" s="18">
        <f t="shared" si="30"/>
        <v>0</v>
      </c>
    </row>
    <row r="214" spans="1:101" ht="13.05" customHeight="1" x14ac:dyDescent="0.2">
      <c r="A214" s="46" t="s">
        <v>205</v>
      </c>
      <c r="B214" s="46" t="s">
        <v>252</v>
      </c>
      <c r="C214" s="91">
        <v>407</v>
      </c>
      <c r="D214" s="46" t="s">
        <v>636</v>
      </c>
      <c r="E214" s="46" t="s">
        <v>205</v>
      </c>
      <c r="F214" s="46" t="s">
        <v>253</v>
      </c>
      <c r="G214" s="47" t="s">
        <v>33</v>
      </c>
      <c r="H214" s="70">
        <v>26116</v>
      </c>
      <c r="I214" s="49" t="s">
        <v>261</v>
      </c>
      <c r="J214" s="43"/>
      <c r="K214" s="15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V214" s="16"/>
      <c r="W214" s="18">
        <f t="shared" si="24"/>
        <v>0</v>
      </c>
      <c r="X214" s="15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I214" s="16"/>
      <c r="AJ214" s="18">
        <f t="shared" si="25"/>
        <v>0</v>
      </c>
      <c r="AK214" s="15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V214" s="16"/>
      <c r="AW214" s="18">
        <f t="shared" si="26"/>
        <v>0</v>
      </c>
      <c r="AX214" s="15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I214" s="16"/>
      <c r="BJ214" s="18">
        <f t="shared" si="27"/>
        <v>0</v>
      </c>
      <c r="BK214" s="15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V214" s="16"/>
      <c r="BW214" s="18">
        <f t="shared" si="28"/>
        <v>0</v>
      </c>
      <c r="BX214" s="15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I214" s="16"/>
      <c r="CJ214" s="18">
        <f t="shared" si="29"/>
        <v>0</v>
      </c>
      <c r="CK214" s="15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V214" s="16"/>
      <c r="CW214" s="18">
        <f t="shared" si="30"/>
        <v>0</v>
      </c>
    </row>
    <row r="215" spans="1:101" ht="13.05" customHeight="1" x14ac:dyDescent="0.2">
      <c r="A215" s="46" t="s">
        <v>205</v>
      </c>
      <c r="B215" s="46" t="s">
        <v>252</v>
      </c>
      <c r="C215" s="91">
        <v>407</v>
      </c>
      <c r="D215" s="46" t="s">
        <v>636</v>
      </c>
      <c r="E215" s="46" t="s">
        <v>205</v>
      </c>
      <c r="F215" s="46" t="s">
        <v>253</v>
      </c>
      <c r="G215" s="47" t="s">
        <v>33</v>
      </c>
      <c r="H215" s="70">
        <v>26631</v>
      </c>
      <c r="I215" s="49" t="s">
        <v>262</v>
      </c>
      <c r="J215" s="43"/>
      <c r="K215" s="15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V215" s="16"/>
      <c r="W215" s="18">
        <f t="shared" si="24"/>
        <v>0</v>
      </c>
      <c r="X215" s="15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I215" s="16"/>
      <c r="AJ215" s="18">
        <f t="shared" si="25"/>
        <v>0</v>
      </c>
      <c r="AK215" s="15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V215" s="16"/>
      <c r="AW215" s="18">
        <f t="shared" si="26"/>
        <v>0</v>
      </c>
      <c r="AX215" s="15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I215" s="16"/>
      <c r="BJ215" s="18">
        <f t="shared" si="27"/>
        <v>0</v>
      </c>
      <c r="BK215" s="15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V215" s="16"/>
      <c r="BW215" s="18">
        <f t="shared" si="28"/>
        <v>0</v>
      </c>
      <c r="BX215" s="15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I215" s="16"/>
      <c r="CJ215" s="18">
        <f t="shared" si="29"/>
        <v>0</v>
      </c>
      <c r="CK215" s="15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V215" s="16"/>
      <c r="CW215" s="18">
        <f t="shared" si="30"/>
        <v>0</v>
      </c>
    </row>
    <row r="216" spans="1:101" ht="13.05" customHeight="1" x14ac:dyDescent="0.2">
      <c r="A216" s="46" t="s">
        <v>205</v>
      </c>
      <c r="B216" s="46" t="s">
        <v>252</v>
      </c>
      <c r="C216" s="91">
        <v>407</v>
      </c>
      <c r="D216" s="46" t="s">
        <v>636</v>
      </c>
      <c r="E216" s="46" t="s">
        <v>205</v>
      </c>
      <c r="F216" s="46" t="s">
        <v>253</v>
      </c>
      <c r="G216" s="47" t="s">
        <v>33</v>
      </c>
      <c r="H216" s="70">
        <v>26839</v>
      </c>
      <c r="I216" s="49" t="s">
        <v>263</v>
      </c>
      <c r="J216" s="43"/>
      <c r="K216" s="15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V216" s="16"/>
      <c r="W216" s="18">
        <f t="shared" si="24"/>
        <v>0</v>
      </c>
      <c r="X216" s="15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I216" s="16"/>
      <c r="AJ216" s="18">
        <f t="shared" si="25"/>
        <v>0</v>
      </c>
      <c r="AK216" s="15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V216" s="16"/>
      <c r="AW216" s="18">
        <f t="shared" si="26"/>
        <v>0</v>
      </c>
      <c r="AX216" s="15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I216" s="16"/>
      <c r="BJ216" s="18">
        <f t="shared" si="27"/>
        <v>0</v>
      </c>
      <c r="BK216" s="15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V216" s="16"/>
      <c r="BW216" s="18">
        <f t="shared" si="28"/>
        <v>0</v>
      </c>
      <c r="BX216" s="15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I216" s="16"/>
      <c r="CJ216" s="18">
        <f t="shared" si="29"/>
        <v>0</v>
      </c>
      <c r="CK216" s="15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V216" s="16"/>
      <c r="CW216" s="18">
        <f t="shared" si="30"/>
        <v>0</v>
      </c>
    </row>
    <row r="217" spans="1:101" ht="13.05" customHeight="1" x14ac:dyDescent="0.2">
      <c r="A217" s="46" t="s">
        <v>22</v>
      </c>
      <c r="B217" s="46" t="s">
        <v>23</v>
      </c>
      <c r="C217" s="91">
        <v>406</v>
      </c>
      <c r="D217" s="46" t="s">
        <v>635</v>
      </c>
      <c r="E217" s="46" t="s">
        <v>22</v>
      </c>
      <c r="F217" s="46" t="s">
        <v>23</v>
      </c>
      <c r="G217" s="47" t="s">
        <v>264</v>
      </c>
      <c r="H217" s="70">
        <v>26060</v>
      </c>
      <c r="I217" s="49" t="s">
        <v>265</v>
      </c>
      <c r="J217" s="43"/>
      <c r="K217" s="15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V217" s="16"/>
      <c r="W217" s="18">
        <f t="shared" si="24"/>
        <v>0</v>
      </c>
      <c r="X217" s="15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I217" s="16"/>
      <c r="AJ217" s="18">
        <f t="shared" si="25"/>
        <v>0</v>
      </c>
      <c r="AK217" s="15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V217" s="16"/>
      <c r="AW217" s="18">
        <f t="shared" si="26"/>
        <v>0</v>
      </c>
      <c r="AX217" s="15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I217" s="16"/>
      <c r="BJ217" s="18">
        <f t="shared" si="27"/>
        <v>0</v>
      </c>
      <c r="BK217" s="15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V217" s="16"/>
      <c r="BW217" s="18">
        <f t="shared" si="28"/>
        <v>0</v>
      </c>
      <c r="BX217" s="15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I217" s="16"/>
      <c r="CJ217" s="18">
        <f t="shared" si="29"/>
        <v>0</v>
      </c>
      <c r="CK217" s="15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V217" s="16"/>
      <c r="CW217" s="18">
        <f t="shared" si="30"/>
        <v>0</v>
      </c>
    </row>
    <row r="218" spans="1:101" ht="13.05" customHeight="1" x14ac:dyDescent="0.2">
      <c r="A218" s="46" t="s">
        <v>22</v>
      </c>
      <c r="B218" s="46" t="s">
        <v>23</v>
      </c>
      <c r="C218" s="91">
        <v>406</v>
      </c>
      <c r="D218" s="46" t="s">
        <v>635</v>
      </c>
      <c r="E218" s="46" t="s">
        <v>22</v>
      </c>
      <c r="F218" s="46" t="s">
        <v>23</v>
      </c>
      <c r="G218" s="47" t="s">
        <v>33</v>
      </c>
      <c r="H218" s="71">
        <v>163</v>
      </c>
      <c r="I218" s="49" t="s">
        <v>266</v>
      </c>
      <c r="J218" s="43"/>
      <c r="K218" s="15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V218" s="16"/>
      <c r="W218" s="18">
        <f t="shared" si="24"/>
        <v>0</v>
      </c>
      <c r="X218" s="15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I218" s="16"/>
      <c r="AJ218" s="18">
        <f t="shared" si="25"/>
        <v>0</v>
      </c>
      <c r="AK218" s="15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V218" s="16"/>
      <c r="AW218" s="18">
        <f t="shared" si="26"/>
        <v>0</v>
      </c>
      <c r="AX218" s="15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I218" s="16"/>
      <c r="BJ218" s="18">
        <f t="shared" si="27"/>
        <v>0</v>
      </c>
      <c r="BK218" s="15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V218" s="16"/>
      <c r="BW218" s="18">
        <f t="shared" si="28"/>
        <v>0</v>
      </c>
      <c r="BX218" s="15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I218" s="16"/>
      <c r="CJ218" s="18">
        <f t="shared" si="29"/>
        <v>0</v>
      </c>
      <c r="CK218" s="15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V218" s="16"/>
      <c r="CW218" s="18">
        <f t="shared" si="30"/>
        <v>0</v>
      </c>
    </row>
    <row r="219" spans="1:101" ht="13.05" customHeight="1" x14ac:dyDescent="0.2">
      <c r="A219" s="46" t="s">
        <v>22</v>
      </c>
      <c r="B219" s="46" t="s">
        <v>23</v>
      </c>
      <c r="C219" s="91">
        <v>406</v>
      </c>
      <c r="D219" s="46" t="s">
        <v>635</v>
      </c>
      <c r="E219" s="46" t="s">
        <v>22</v>
      </c>
      <c r="F219" s="46" t="s">
        <v>23</v>
      </c>
      <c r="G219" s="47" t="s">
        <v>33</v>
      </c>
      <c r="H219" s="71">
        <v>164</v>
      </c>
      <c r="I219" s="49" t="s">
        <v>267</v>
      </c>
      <c r="J219" s="43"/>
      <c r="K219" s="15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V219" s="16"/>
      <c r="W219" s="18">
        <f t="shared" si="24"/>
        <v>0</v>
      </c>
      <c r="X219" s="15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I219" s="16"/>
      <c r="AJ219" s="18">
        <f t="shared" si="25"/>
        <v>0</v>
      </c>
      <c r="AK219" s="15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V219" s="16"/>
      <c r="AW219" s="18">
        <f t="shared" si="26"/>
        <v>0</v>
      </c>
      <c r="AX219" s="15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I219" s="16"/>
      <c r="BJ219" s="18">
        <f t="shared" si="27"/>
        <v>0</v>
      </c>
      <c r="BK219" s="15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V219" s="16"/>
      <c r="BW219" s="18">
        <f t="shared" si="28"/>
        <v>0</v>
      </c>
      <c r="BX219" s="15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I219" s="16"/>
      <c r="CJ219" s="18">
        <f t="shared" si="29"/>
        <v>0</v>
      </c>
      <c r="CK219" s="15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V219" s="16"/>
      <c r="CW219" s="18">
        <f t="shared" si="30"/>
        <v>0</v>
      </c>
    </row>
    <row r="220" spans="1:101" ht="13.05" customHeight="1" x14ac:dyDescent="0.2">
      <c r="A220" s="46" t="s">
        <v>22</v>
      </c>
      <c r="B220" s="46" t="s">
        <v>23</v>
      </c>
      <c r="C220" s="91">
        <v>406</v>
      </c>
      <c r="D220" s="46" t="s">
        <v>635</v>
      </c>
      <c r="E220" s="46" t="s">
        <v>22</v>
      </c>
      <c r="F220" s="46" t="s">
        <v>23</v>
      </c>
      <c r="G220" s="47" t="s">
        <v>33</v>
      </c>
      <c r="H220" s="71">
        <v>165</v>
      </c>
      <c r="I220" s="49" t="s">
        <v>268</v>
      </c>
      <c r="J220" s="43"/>
      <c r="K220" s="15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V220" s="16"/>
      <c r="W220" s="18">
        <f t="shared" si="24"/>
        <v>0</v>
      </c>
      <c r="X220" s="15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I220" s="16"/>
      <c r="AJ220" s="18">
        <f t="shared" si="25"/>
        <v>0</v>
      </c>
      <c r="AK220" s="15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V220" s="16"/>
      <c r="AW220" s="18">
        <f t="shared" si="26"/>
        <v>0</v>
      </c>
      <c r="AX220" s="15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I220" s="16"/>
      <c r="BJ220" s="18">
        <f t="shared" si="27"/>
        <v>0</v>
      </c>
      <c r="BK220" s="15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V220" s="16"/>
      <c r="BW220" s="18">
        <f t="shared" si="28"/>
        <v>0</v>
      </c>
      <c r="BX220" s="15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I220" s="16"/>
      <c r="CJ220" s="18">
        <f t="shared" si="29"/>
        <v>0</v>
      </c>
      <c r="CK220" s="15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V220" s="16"/>
      <c r="CW220" s="18">
        <f t="shared" si="30"/>
        <v>0</v>
      </c>
    </row>
    <row r="221" spans="1:101" ht="13.05" customHeight="1" x14ac:dyDescent="0.2">
      <c r="A221" s="46" t="s">
        <v>22</v>
      </c>
      <c r="B221" s="46" t="s">
        <v>23</v>
      </c>
      <c r="C221" s="91">
        <v>406</v>
      </c>
      <c r="D221" s="46" t="s">
        <v>635</v>
      </c>
      <c r="E221" s="46" t="s">
        <v>22</v>
      </c>
      <c r="F221" s="46" t="s">
        <v>23</v>
      </c>
      <c r="G221" s="47" t="s">
        <v>33</v>
      </c>
      <c r="H221" s="71">
        <v>166</v>
      </c>
      <c r="I221" s="49" t="s">
        <v>269</v>
      </c>
      <c r="J221" s="43"/>
      <c r="K221" s="15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V221" s="16"/>
      <c r="W221" s="18">
        <f t="shared" si="24"/>
        <v>0</v>
      </c>
      <c r="X221" s="15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I221" s="16"/>
      <c r="AJ221" s="18">
        <f t="shared" si="25"/>
        <v>0</v>
      </c>
      <c r="AK221" s="15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V221" s="16"/>
      <c r="AW221" s="18">
        <f t="shared" si="26"/>
        <v>0</v>
      </c>
      <c r="AX221" s="15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I221" s="16"/>
      <c r="BJ221" s="18">
        <f t="shared" si="27"/>
        <v>0</v>
      </c>
      <c r="BK221" s="15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V221" s="16"/>
      <c r="BW221" s="18">
        <f t="shared" si="28"/>
        <v>0</v>
      </c>
      <c r="BX221" s="15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I221" s="16"/>
      <c r="CJ221" s="18">
        <f t="shared" si="29"/>
        <v>0</v>
      </c>
      <c r="CK221" s="15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V221" s="16"/>
      <c r="CW221" s="18">
        <f t="shared" si="30"/>
        <v>0</v>
      </c>
    </row>
    <row r="222" spans="1:101" ht="13.05" customHeight="1" x14ac:dyDescent="0.2">
      <c r="A222" s="46" t="s">
        <v>22</v>
      </c>
      <c r="B222" s="46" t="s">
        <v>23</v>
      </c>
      <c r="C222" s="91">
        <v>406</v>
      </c>
      <c r="D222" s="46" t="s">
        <v>635</v>
      </c>
      <c r="E222" s="46" t="s">
        <v>22</v>
      </c>
      <c r="F222" s="46" t="s">
        <v>23</v>
      </c>
      <c r="G222" s="47" t="s">
        <v>33</v>
      </c>
      <c r="H222" s="71">
        <v>167</v>
      </c>
      <c r="I222" s="49" t="s">
        <v>270</v>
      </c>
      <c r="J222" s="43"/>
      <c r="K222" s="15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V222" s="16"/>
      <c r="W222" s="18">
        <f t="shared" si="24"/>
        <v>0</v>
      </c>
      <c r="X222" s="15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I222" s="16"/>
      <c r="AJ222" s="18">
        <f t="shared" si="25"/>
        <v>0</v>
      </c>
      <c r="AK222" s="15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V222" s="16"/>
      <c r="AW222" s="18">
        <f t="shared" si="26"/>
        <v>0</v>
      </c>
      <c r="AX222" s="15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I222" s="16"/>
      <c r="BJ222" s="18">
        <f t="shared" si="27"/>
        <v>0</v>
      </c>
      <c r="BK222" s="15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V222" s="16"/>
      <c r="BW222" s="18">
        <f t="shared" si="28"/>
        <v>0</v>
      </c>
      <c r="BX222" s="15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I222" s="16"/>
      <c r="CJ222" s="18">
        <f t="shared" si="29"/>
        <v>0</v>
      </c>
      <c r="CK222" s="15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V222" s="16"/>
      <c r="CW222" s="18">
        <f t="shared" si="30"/>
        <v>0</v>
      </c>
    </row>
    <row r="223" spans="1:101" ht="13.05" customHeight="1" x14ac:dyDescent="0.2">
      <c r="A223" s="46" t="s">
        <v>22</v>
      </c>
      <c r="B223" s="46" t="s">
        <v>23</v>
      </c>
      <c r="C223" s="91">
        <v>406</v>
      </c>
      <c r="D223" s="46" t="s">
        <v>635</v>
      </c>
      <c r="E223" s="46" t="s">
        <v>22</v>
      </c>
      <c r="F223" s="46" t="s">
        <v>23</v>
      </c>
      <c r="G223" s="47" t="s">
        <v>33</v>
      </c>
      <c r="H223" s="71">
        <v>294</v>
      </c>
      <c r="I223" s="49" t="s">
        <v>271</v>
      </c>
      <c r="J223" s="43"/>
      <c r="K223" s="15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V223" s="16"/>
      <c r="W223" s="18">
        <f t="shared" si="24"/>
        <v>0</v>
      </c>
      <c r="X223" s="15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I223" s="16"/>
      <c r="AJ223" s="18">
        <f t="shared" si="25"/>
        <v>0</v>
      </c>
      <c r="AK223" s="15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V223" s="16"/>
      <c r="AW223" s="18">
        <f t="shared" si="26"/>
        <v>0</v>
      </c>
      <c r="AX223" s="15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I223" s="16"/>
      <c r="BJ223" s="18">
        <f t="shared" si="27"/>
        <v>0</v>
      </c>
      <c r="BK223" s="15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V223" s="16"/>
      <c r="BW223" s="18">
        <f t="shared" si="28"/>
        <v>0</v>
      </c>
      <c r="BX223" s="15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I223" s="16"/>
      <c r="CJ223" s="18">
        <f t="shared" si="29"/>
        <v>0</v>
      </c>
      <c r="CK223" s="15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V223" s="16"/>
      <c r="CW223" s="18">
        <f t="shared" si="30"/>
        <v>0</v>
      </c>
    </row>
    <row r="224" spans="1:101" ht="13.05" customHeight="1" x14ac:dyDescent="0.2">
      <c r="A224" s="46" t="s">
        <v>22</v>
      </c>
      <c r="B224" s="46" t="s">
        <v>23</v>
      </c>
      <c r="C224" s="91">
        <v>406</v>
      </c>
      <c r="D224" s="46" t="s">
        <v>635</v>
      </c>
      <c r="E224" s="46" t="s">
        <v>22</v>
      </c>
      <c r="F224" s="46" t="s">
        <v>23</v>
      </c>
      <c r="G224" s="47" t="s">
        <v>264</v>
      </c>
      <c r="H224" s="71">
        <v>31810</v>
      </c>
      <c r="I224" s="49" t="s">
        <v>272</v>
      </c>
      <c r="J224" s="43"/>
      <c r="K224" s="15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V224" s="16"/>
      <c r="W224" s="18">
        <f t="shared" si="24"/>
        <v>0</v>
      </c>
      <c r="X224" s="15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I224" s="16"/>
      <c r="AJ224" s="18">
        <f t="shared" si="25"/>
        <v>0</v>
      </c>
      <c r="AK224" s="15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V224" s="16"/>
      <c r="AW224" s="18">
        <f t="shared" si="26"/>
        <v>0</v>
      </c>
      <c r="AX224" s="15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I224" s="16"/>
      <c r="BJ224" s="18">
        <f t="shared" si="27"/>
        <v>0</v>
      </c>
      <c r="BK224" s="15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0</v>
      </c>
      <c r="BV224" s="16"/>
      <c r="BW224" s="18">
        <f t="shared" si="28"/>
        <v>0</v>
      </c>
      <c r="BX224" s="15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I224" s="16"/>
      <c r="CJ224" s="18">
        <f t="shared" si="29"/>
        <v>0</v>
      </c>
      <c r="CK224" s="15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V224" s="16"/>
      <c r="CW224" s="18">
        <f t="shared" si="30"/>
        <v>0</v>
      </c>
    </row>
    <row r="225" spans="1:101" ht="13.05" customHeight="1" x14ac:dyDescent="0.2">
      <c r="A225" s="46" t="s">
        <v>22</v>
      </c>
      <c r="B225" s="46" t="s">
        <v>23</v>
      </c>
      <c r="C225" s="91">
        <v>406</v>
      </c>
      <c r="D225" s="46" t="s">
        <v>635</v>
      </c>
      <c r="E225" s="46" t="s">
        <v>22</v>
      </c>
      <c r="F225" s="46" t="s">
        <v>23</v>
      </c>
      <c r="G225" s="47" t="s">
        <v>33</v>
      </c>
      <c r="H225" s="71">
        <v>295</v>
      </c>
      <c r="I225" s="49" t="s">
        <v>273</v>
      </c>
      <c r="J225" s="43"/>
      <c r="K225" s="15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V225" s="16"/>
      <c r="W225" s="18">
        <f t="shared" si="24"/>
        <v>0</v>
      </c>
      <c r="X225" s="15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I225" s="16"/>
      <c r="AJ225" s="18">
        <f t="shared" si="25"/>
        <v>0</v>
      </c>
      <c r="AK225" s="15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V225" s="16"/>
      <c r="AW225" s="18">
        <f t="shared" si="26"/>
        <v>0</v>
      </c>
      <c r="AX225" s="15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I225" s="16"/>
      <c r="BJ225" s="18">
        <f t="shared" si="27"/>
        <v>0</v>
      </c>
      <c r="BK225" s="15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V225" s="16"/>
      <c r="BW225" s="18">
        <f t="shared" si="28"/>
        <v>0</v>
      </c>
      <c r="BX225" s="15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I225" s="16"/>
      <c r="CJ225" s="18">
        <f t="shared" si="29"/>
        <v>0</v>
      </c>
      <c r="CK225" s="15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V225" s="16"/>
      <c r="CW225" s="18">
        <f t="shared" si="30"/>
        <v>0</v>
      </c>
    </row>
    <row r="226" spans="1:101" ht="13.05" customHeight="1" x14ac:dyDescent="0.2">
      <c r="A226" s="46" t="s">
        <v>22</v>
      </c>
      <c r="B226" s="46" t="s">
        <v>23</v>
      </c>
      <c r="C226" s="91">
        <v>406</v>
      </c>
      <c r="D226" s="46" t="s">
        <v>635</v>
      </c>
      <c r="E226" s="46" t="s">
        <v>22</v>
      </c>
      <c r="F226" s="46" t="s">
        <v>23</v>
      </c>
      <c r="G226" s="47" t="s">
        <v>33</v>
      </c>
      <c r="H226" s="71">
        <v>31703</v>
      </c>
      <c r="I226" s="49" t="s">
        <v>274</v>
      </c>
      <c r="J226" s="43"/>
      <c r="K226" s="15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V226" s="16"/>
      <c r="W226" s="18">
        <f t="shared" si="24"/>
        <v>0</v>
      </c>
      <c r="X226" s="15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I226" s="16"/>
      <c r="AJ226" s="18">
        <f t="shared" si="25"/>
        <v>0</v>
      </c>
      <c r="AK226" s="15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V226" s="16"/>
      <c r="AW226" s="18">
        <f t="shared" si="26"/>
        <v>0</v>
      </c>
      <c r="AX226" s="15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I226" s="16"/>
      <c r="BJ226" s="18">
        <f t="shared" si="27"/>
        <v>0</v>
      </c>
      <c r="BK226" s="15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V226" s="16"/>
      <c r="BW226" s="18">
        <f t="shared" si="28"/>
        <v>0</v>
      </c>
      <c r="BX226" s="15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I226" s="16"/>
      <c r="CJ226" s="18">
        <f t="shared" si="29"/>
        <v>0</v>
      </c>
      <c r="CK226" s="15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V226" s="16"/>
      <c r="CW226" s="18">
        <f t="shared" si="30"/>
        <v>0</v>
      </c>
    </row>
    <row r="227" spans="1:101" ht="13.05" customHeight="1" x14ac:dyDescent="0.2">
      <c r="A227" s="46" t="s">
        <v>22</v>
      </c>
      <c r="B227" s="46" t="s">
        <v>23</v>
      </c>
      <c r="C227" s="91">
        <v>406</v>
      </c>
      <c r="D227" s="46" t="s">
        <v>635</v>
      </c>
      <c r="E227" s="46" t="s">
        <v>22</v>
      </c>
      <c r="F227" s="46" t="s">
        <v>23</v>
      </c>
      <c r="G227" s="47" t="s">
        <v>33</v>
      </c>
      <c r="H227" s="71">
        <v>6763</v>
      </c>
      <c r="I227" s="49" t="s">
        <v>275</v>
      </c>
      <c r="J227" s="43"/>
      <c r="K227" s="15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V227" s="16"/>
      <c r="W227" s="18">
        <f t="shared" si="24"/>
        <v>0</v>
      </c>
      <c r="X227" s="15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I227" s="16"/>
      <c r="AJ227" s="18">
        <f t="shared" si="25"/>
        <v>0</v>
      </c>
      <c r="AK227" s="15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V227" s="16"/>
      <c r="AW227" s="18">
        <f t="shared" si="26"/>
        <v>0</v>
      </c>
      <c r="AX227" s="15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I227" s="16"/>
      <c r="BJ227" s="18">
        <f t="shared" si="27"/>
        <v>0</v>
      </c>
      <c r="BK227" s="15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V227" s="16"/>
      <c r="BW227" s="18">
        <f t="shared" si="28"/>
        <v>0</v>
      </c>
      <c r="BX227" s="15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I227" s="16"/>
      <c r="CJ227" s="18">
        <f t="shared" si="29"/>
        <v>0</v>
      </c>
      <c r="CK227" s="15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V227" s="16"/>
      <c r="CW227" s="18">
        <f t="shared" si="30"/>
        <v>0</v>
      </c>
    </row>
    <row r="228" spans="1:101" ht="13.05" customHeight="1" x14ac:dyDescent="0.2">
      <c r="A228" s="46" t="s">
        <v>22</v>
      </c>
      <c r="B228" s="46" t="s">
        <v>23</v>
      </c>
      <c r="C228" s="91">
        <v>406</v>
      </c>
      <c r="D228" s="46" t="s">
        <v>635</v>
      </c>
      <c r="E228" s="46" t="s">
        <v>22</v>
      </c>
      <c r="F228" s="46" t="s">
        <v>23</v>
      </c>
      <c r="G228" s="47" t="s">
        <v>33</v>
      </c>
      <c r="H228" s="71">
        <v>168</v>
      </c>
      <c r="I228" s="49" t="s">
        <v>276</v>
      </c>
      <c r="J228" s="43"/>
      <c r="K228" s="15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V228" s="16"/>
      <c r="W228" s="18">
        <f t="shared" si="24"/>
        <v>0</v>
      </c>
      <c r="X228" s="15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I228" s="16"/>
      <c r="AJ228" s="18">
        <f t="shared" si="25"/>
        <v>0</v>
      </c>
      <c r="AK228" s="15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V228" s="16"/>
      <c r="AW228" s="18">
        <f t="shared" si="26"/>
        <v>0</v>
      </c>
      <c r="AX228" s="15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I228" s="16"/>
      <c r="BJ228" s="18">
        <f t="shared" si="27"/>
        <v>0</v>
      </c>
      <c r="BK228" s="15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V228" s="16"/>
      <c r="BW228" s="18">
        <f t="shared" si="28"/>
        <v>0</v>
      </c>
      <c r="BX228" s="15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I228" s="16"/>
      <c r="CJ228" s="18">
        <f t="shared" si="29"/>
        <v>0</v>
      </c>
      <c r="CK228" s="15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V228" s="16"/>
      <c r="CW228" s="18">
        <f t="shared" si="30"/>
        <v>0</v>
      </c>
    </row>
    <row r="229" spans="1:101" ht="13.05" customHeight="1" x14ac:dyDescent="0.2">
      <c r="A229" s="46" t="s">
        <v>22</v>
      </c>
      <c r="B229" s="46" t="s">
        <v>23</v>
      </c>
      <c r="C229" s="91">
        <v>406</v>
      </c>
      <c r="D229" s="46" t="s">
        <v>635</v>
      </c>
      <c r="E229" s="46" t="s">
        <v>22</v>
      </c>
      <c r="F229" s="46" t="s">
        <v>23</v>
      </c>
      <c r="G229" s="47" t="s">
        <v>59</v>
      </c>
      <c r="H229" s="71">
        <v>169</v>
      </c>
      <c r="I229" s="49" t="s">
        <v>277</v>
      </c>
      <c r="J229" s="43"/>
      <c r="K229" s="15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V229" s="16"/>
      <c r="W229" s="18">
        <f t="shared" si="24"/>
        <v>0</v>
      </c>
      <c r="X229" s="15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I229" s="16"/>
      <c r="AJ229" s="18">
        <f t="shared" si="25"/>
        <v>0</v>
      </c>
      <c r="AK229" s="15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V229" s="16"/>
      <c r="AW229" s="18">
        <f t="shared" si="26"/>
        <v>0</v>
      </c>
      <c r="AX229" s="15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I229" s="16"/>
      <c r="BJ229" s="18">
        <f t="shared" si="27"/>
        <v>0</v>
      </c>
      <c r="BK229" s="15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V229" s="16"/>
      <c r="BW229" s="18">
        <f t="shared" si="28"/>
        <v>0</v>
      </c>
      <c r="BX229" s="15">
        <v>0</v>
      </c>
      <c r="BY229" s="2">
        <v>0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I229" s="16"/>
      <c r="CJ229" s="18">
        <f t="shared" si="29"/>
        <v>0</v>
      </c>
      <c r="CK229" s="15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V229" s="16"/>
      <c r="CW229" s="18">
        <f t="shared" si="30"/>
        <v>0</v>
      </c>
    </row>
    <row r="230" spans="1:101" ht="13.05" customHeight="1" x14ac:dyDescent="0.2">
      <c r="A230" s="46" t="s">
        <v>22</v>
      </c>
      <c r="B230" s="46" t="s">
        <v>23</v>
      </c>
      <c r="C230" s="91">
        <v>406</v>
      </c>
      <c r="D230" s="46" t="s">
        <v>635</v>
      </c>
      <c r="E230" s="46" t="s">
        <v>22</v>
      </c>
      <c r="F230" s="46" t="s">
        <v>23</v>
      </c>
      <c r="G230" s="47" t="s">
        <v>33</v>
      </c>
      <c r="H230" s="71">
        <v>26489</v>
      </c>
      <c r="I230" s="49" t="s">
        <v>278</v>
      </c>
      <c r="J230" s="43"/>
      <c r="K230" s="15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V230" s="16"/>
      <c r="W230" s="18">
        <f t="shared" si="24"/>
        <v>0</v>
      </c>
      <c r="X230" s="15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I230" s="16"/>
      <c r="AJ230" s="18">
        <f t="shared" si="25"/>
        <v>0</v>
      </c>
      <c r="AK230" s="15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V230" s="16"/>
      <c r="AW230" s="18">
        <f t="shared" si="26"/>
        <v>0</v>
      </c>
      <c r="AX230" s="15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I230" s="16"/>
      <c r="BJ230" s="18">
        <f t="shared" si="27"/>
        <v>0</v>
      </c>
      <c r="BK230" s="15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V230" s="16"/>
      <c r="BW230" s="18">
        <f t="shared" si="28"/>
        <v>0</v>
      </c>
      <c r="BX230" s="15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I230" s="16"/>
      <c r="CJ230" s="18">
        <f t="shared" si="29"/>
        <v>0</v>
      </c>
      <c r="CK230" s="15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V230" s="16"/>
      <c r="CW230" s="18">
        <f t="shared" si="30"/>
        <v>0</v>
      </c>
    </row>
    <row r="231" spans="1:101" ht="13.05" customHeight="1" x14ac:dyDescent="0.2">
      <c r="A231" s="46" t="s">
        <v>22</v>
      </c>
      <c r="B231" s="46" t="s">
        <v>39</v>
      </c>
      <c r="C231" s="91">
        <v>406</v>
      </c>
      <c r="D231" s="46" t="s">
        <v>635</v>
      </c>
      <c r="E231" s="46" t="s">
        <v>22</v>
      </c>
      <c r="F231" s="46" t="s">
        <v>23</v>
      </c>
      <c r="G231" s="47" t="s">
        <v>33</v>
      </c>
      <c r="H231" s="71">
        <v>26490</v>
      </c>
      <c r="I231" s="49" t="s">
        <v>279</v>
      </c>
      <c r="J231" s="43"/>
      <c r="K231" s="15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V231" s="16"/>
      <c r="W231" s="18">
        <f t="shared" si="24"/>
        <v>0</v>
      </c>
      <c r="X231" s="15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I231" s="16"/>
      <c r="AJ231" s="18">
        <f t="shared" si="25"/>
        <v>0</v>
      </c>
      <c r="AK231" s="15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V231" s="16"/>
      <c r="AW231" s="18">
        <f t="shared" si="26"/>
        <v>0</v>
      </c>
      <c r="AX231" s="15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I231" s="16"/>
      <c r="BJ231" s="18">
        <f t="shared" si="27"/>
        <v>0</v>
      </c>
      <c r="BK231" s="15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V231" s="16"/>
      <c r="BW231" s="18">
        <f t="shared" si="28"/>
        <v>0</v>
      </c>
      <c r="BX231" s="15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I231" s="16"/>
      <c r="CJ231" s="18">
        <f t="shared" si="29"/>
        <v>0</v>
      </c>
      <c r="CK231" s="15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V231" s="16"/>
      <c r="CW231" s="18">
        <f t="shared" si="30"/>
        <v>0</v>
      </c>
    </row>
    <row r="232" spans="1:101" ht="13.05" customHeight="1" x14ac:dyDescent="0.2">
      <c r="A232" s="46" t="s">
        <v>22</v>
      </c>
      <c r="B232" s="46" t="s">
        <v>23</v>
      </c>
      <c r="C232" s="91">
        <v>406</v>
      </c>
      <c r="D232" s="46" t="s">
        <v>635</v>
      </c>
      <c r="E232" s="46" t="s">
        <v>22</v>
      </c>
      <c r="F232" s="46" t="s">
        <v>23</v>
      </c>
      <c r="G232" s="47" t="s">
        <v>33</v>
      </c>
      <c r="H232" s="71">
        <v>31356</v>
      </c>
      <c r="I232" s="49" t="s">
        <v>280</v>
      </c>
      <c r="J232" s="43"/>
      <c r="K232" s="15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V232" s="16"/>
      <c r="W232" s="18">
        <f t="shared" si="24"/>
        <v>0</v>
      </c>
      <c r="X232" s="15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I232" s="16"/>
      <c r="AJ232" s="18">
        <f t="shared" si="25"/>
        <v>0</v>
      </c>
      <c r="AK232" s="15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V232" s="16"/>
      <c r="AW232" s="18">
        <f t="shared" si="26"/>
        <v>0</v>
      </c>
      <c r="AX232" s="15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I232" s="16"/>
      <c r="BJ232" s="18">
        <f t="shared" si="27"/>
        <v>0</v>
      </c>
      <c r="BK232" s="15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V232" s="16"/>
      <c r="BW232" s="18">
        <f t="shared" si="28"/>
        <v>0</v>
      </c>
      <c r="BX232" s="15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I232" s="16"/>
      <c r="CJ232" s="18">
        <f t="shared" si="29"/>
        <v>0</v>
      </c>
      <c r="CK232" s="15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V232" s="16"/>
      <c r="CW232" s="18">
        <f t="shared" si="30"/>
        <v>0</v>
      </c>
    </row>
    <row r="233" spans="1:101" ht="13.05" customHeight="1" x14ac:dyDescent="0.2">
      <c r="A233" s="46" t="s">
        <v>22</v>
      </c>
      <c r="B233" s="46" t="s">
        <v>23</v>
      </c>
      <c r="C233" s="91">
        <v>406</v>
      </c>
      <c r="D233" s="46" t="s">
        <v>635</v>
      </c>
      <c r="E233" s="46" t="s">
        <v>22</v>
      </c>
      <c r="F233" s="46" t="s">
        <v>23</v>
      </c>
      <c r="G233" s="47" t="s">
        <v>33</v>
      </c>
      <c r="H233" s="71">
        <v>26487</v>
      </c>
      <c r="I233" s="49" t="s">
        <v>282</v>
      </c>
      <c r="J233" s="43"/>
      <c r="K233" s="15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V233" s="16"/>
      <c r="W233" s="18">
        <f t="shared" si="24"/>
        <v>0</v>
      </c>
      <c r="X233" s="15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I233" s="16"/>
      <c r="AJ233" s="18">
        <f t="shared" si="25"/>
        <v>0</v>
      </c>
      <c r="AK233" s="15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V233" s="16"/>
      <c r="AW233" s="18">
        <f t="shared" si="26"/>
        <v>0</v>
      </c>
      <c r="AX233" s="15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I233" s="16"/>
      <c r="BJ233" s="18">
        <f t="shared" si="27"/>
        <v>0</v>
      </c>
      <c r="BK233" s="15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V233" s="16"/>
      <c r="BW233" s="18">
        <f t="shared" si="28"/>
        <v>0</v>
      </c>
      <c r="BX233" s="15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I233" s="16"/>
      <c r="CJ233" s="18">
        <f t="shared" si="29"/>
        <v>0</v>
      </c>
      <c r="CK233" s="15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V233" s="16"/>
      <c r="CW233" s="18">
        <f t="shared" si="30"/>
        <v>0</v>
      </c>
    </row>
    <row r="234" spans="1:101" ht="13.05" customHeight="1" x14ac:dyDescent="0.2">
      <c r="A234" s="46" t="s">
        <v>22</v>
      </c>
      <c r="B234" s="46" t="s">
        <v>23</v>
      </c>
      <c r="C234" s="91">
        <v>406</v>
      </c>
      <c r="D234" s="46" t="s">
        <v>635</v>
      </c>
      <c r="E234" s="46" t="s">
        <v>22</v>
      </c>
      <c r="F234" s="46" t="s">
        <v>23</v>
      </c>
      <c r="G234" s="47" t="s">
        <v>33</v>
      </c>
      <c r="H234" s="71">
        <v>31146</v>
      </c>
      <c r="I234" s="49" t="s">
        <v>283</v>
      </c>
      <c r="J234" s="43"/>
      <c r="K234" s="15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V234" s="16"/>
      <c r="W234" s="18">
        <f t="shared" si="24"/>
        <v>0</v>
      </c>
      <c r="X234" s="15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I234" s="16"/>
      <c r="AJ234" s="18">
        <f t="shared" si="25"/>
        <v>0</v>
      </c>
      <c r="AK234" s="15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V234" s="16"/>
      <c r="AW234" s="18">
        <f t="shared" si="26"/>
        <v>0</v>
      </c>
      <c r="AX234" s="15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I234" s="16"/>
      <c r="BJ234" s="18">
        <f t="shared" si="27"/>
        <v>0</v>
      </c>
      <c r="BK234" s="15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V234" s="16"/>
      <c r="BW234" s="18">
        <f t="shared" si="28"/>
        <v>0</v>
      </c>
      <c r="BX234" s="15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I234" s="16"/>
      <c r="CJ234" s="18">
        <f t="shared" si="29"/>
        <v>0</v>
      </c>
      <c r="CK234" s="15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V234" s="16"/>
      <c r="CW234" s="18">
        <f t="shared" si="30"/>
        <v>0</v>
      </c>
    </row>
    <row r="235" spans="1:101" ht="13.05" customHeight="1" x14ac:dyDescent="0.2">
      <c r="A235" s="46" t="s">
        <v>22</v>
      </c>
      <c r="B235" s="46" t="s">
        <v>23</v>
      </c>
      <c r="C235" s="91">
        <v>406</v>
      </c>
      <c r="D235" s="46" t="s">
        <v>635</v>
      </c>
      <c r="E235" s="46" t="s">
        <v>22</v>
      </c>
      <c r="F235" s="46" t="s">
        <v>23</v>
      </c>
      <c r="G235" s="47" t="s">
        <v>33</v>
      </c>
      <c r="H235" s="71">
        <v>26496</v>
      </c>
      <c r="I235" s="49" t="s">
        <v>284</v>
      </c>
      <c r="J235" s="43"/>
      <c r="K235" s="15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V235" s="16"/>
      <c r="W235" s="18">
        <f t="shared" si="24"/>
        <v>0</v>
      </c>
      <c r="X235" s="15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I235" s="16"/>
      <c r="AJ235" s="18">
        <f t="shared" si="25"/>
        <v>0</v>
      </c>
      <c r="AK235" s="15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V235" s="16"/>
      <c r="AW235" s="18">
        <f t="shared" si="26"/>
        <v>0</v>
      </c>
      <c r="AX235" s="15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I235" s="16"/>
      <c r="BJ235" s="18">
        <f t="shared" si="27"/>
        <v>0</v>
      </c>
      <c r="BK235" s="15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V235" s="16"/>
      <c r="BW235" s="18">
        <f t="shared" si="28"/>
        <v>0</v>
      </c>
      <c r="BX235" s="15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I235" s="16"/>
      <c r="CJ235" s="18">
        <f t="shared" si="29"/>
        <v>0</v>
      </c>
      <c r="CK235" s="15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V235" s="16"/>
      <c r="CW235" s="18">
        <f t="shared" si="30"/>
        <v>0</v>
      </c>
    </row>
    <row r="236" spans="1:101" ht="13.05" customHeight="1" x14ac:dyDescent="0.2">
      <c r="A236" s="46" t="s">
        <v>22</v>
      </c>
      <c r="B236" s="46" t="s">
        <v>285</v>
      </c>
      <c r="C236" s="91">
        <v>406</v>
      </c>
      <c r="D236" s="46" t="s">
        <v>635</v>
      </c>
      <c r="E236" s="46" t="s">
        <v>22</v>
      </c>
      <c r="F236" s="46" t="s">
        <v>23</v>
      </c>
      <c r="G236" s="47" t="s">
        <v>135</v>
      </c>
      <c r="H236" s="71">
        <v>176</v>
      </c>
      <c r="I236" s="49" t="s">
        <v>286</v>
      </c>
      <c r="J236" s="43"/>
      <c r="K236" s="15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V236" s="16"/>
      <c r="W236" s="18">
        <f t="shared" si="24"/>
        <v>0</v>
      </c>
      <c r="X236" s="15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I236" s="16"/>
      <c r="AJ236" s="18">
        <f t="shared" si="25"/>
        <v>0</v>
      </c>
      <c r="AK236" s="15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V236" s="16"/>
      <c r="AW236" s="18">
        <f t="shared" si="26"/>
        <v>0</v>
      </c>
      <c r="AX236" s="15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I236" s="16"/>
      <c r="BJ236" s="18">
        <f t="shared" si="27"/>
        <v>0</v>
      </c>
      <c r="BK236" s="15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V236" s="16"/>
      <c r="BW236" s="18">
        <f t="shared" si="28"/>
        <v>0</v>
      </c>
      <c r="BX236" s="15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I236" s="16"/>
      <c r="CJ236" s="18">
        <f t="shared" si="29"/>
        <v>0</v>
      </c>
      <c r="CK236" s="15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V236" s="16"/>
      <c r="CW236" s="18">
        <f t="shared" si="30"/>
        <v>0</v>
      </c>
    </row>
    <row r="237" spans="1:101" ht="13.05" customHeight="1" x14ac:dyDescent="0.2">
      <c r="A237" s="46" t="s">
        <v>22</v>
      </c>
      <c r="B237" s="46" t="s">
        <v>285</v>
      </c>
      <c r="C237" s="91">
        <v>406</v>
      </c>
      <c r="D237" s="46" t="s">
        <v>635</v>
      </c>
      <c r="E237" s="46" t="s">
        <v>22</v>
      </c>
      <c r="F237" s="46" t="s">
        <v>23</v>
      </c>
      <c r="G237" s="47" t="s">
        <v>33</v>
      </c>
      <c r="H237" s="71">
        <v>31156</v>
      </c>
      <c r="I237" s="49" t="s">
        <v>287</v>
      </c>
      <c r="J237" s="43"/>
      <c r="K237" s="15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V237" s="16"/>
      <c r="W237" s="18">
        <f t="shared" si="24"/>
        <v>0</v>
      </c>
      <c r="X237" s="15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I237" s="16"/>
      <c r="AJ237" s="18">
        <f t="shared" si="25"/>
        <v>0</v>
      </c>
      <c r="AK237" s="15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V237" s="16"/>
      <c r="AW237" s="18">
        <f t="shared" si="26"/>
        <v>0</v>
      </c>
      <c r="AX237" s="15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I237" s="16"/>
      <c r="BJ237" s="18">
        <f t="shared" si="27"/>
        <v>0</v>
      </c>
      <c r="BK237" s="15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V237" s="16"/>
      <c r="BW237" s="18">
        <f t="shared" si="28"/>
        <v>0</v>
      </c>
      <c r="BX237" s="15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I237" s="16"/>
      <c r="CJ237" s="18">
        <f t="shared" si="29"/>
        <v>0</v>
      </c>
      <c r="CK237" s="15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V237" s="16"/>
      <c r="CW237" s="18">
        <f t="shared" si="30"/>
        <v>0</v>
      </c>
    </row>
    <row r="238" spans="1:101" ht="13.05" customHeight="1" x14ac:dyDescent="0.2">
      <c r="A238" s="46" t="s">
        <v>22</v>
      </c>
      <c r="B238" s="46" t="s">
        <v>39</v>
      </c>
      <c r="C238" s="91">
        <v>406</v>
      </c>
      <c r="D238" s="46" t="s">
        <v>635</v>
      </c>
      <c r="E238" s="46" t="s">
        <v>22</v>
      </c>
      <c r="F238" s="46" t="s">
        <v>23</v>
      </c>
      <c r="G238" s="47" t="s">
        <v>27</v>
      </c>
      <c r="H238" s="71">
        <v>185</v>
      </c>
      <c r="I238" s="49" t="s">
        <v>288</v>
      </c>
      <c r="J238" s="43"/>
      <c r="K238" s="15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V238" s="16"/>
      <c r="W238" s="18">
        <f t="shared" si="24"/>
        <v>0</v>
      </c>
      <c r="X238" s="15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I238" s="16"/>
      <c r="AJ238" s="18">
        <f t="shared" si="25"/>
        <v>0</v>
      </c>
      <c r="AK238" s="15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V238" s="16"/>
      <c r="AW238" s="18">
        <f t="shared" si="26"/>
        <v>0</v>
      </c>
      <c r="AX238" s="15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I238" s="16"/>
      <c r="BJ238" s="18">
        <f t="shared" si="27"/>
        <v>0</v>
      </c>
      <c r="BK238" s="15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V238" s="16"/>
      <c r="BW238" s="18">
        <f t="shared" si="28"/>
        <v>0</v>
      </c>
      <c r="BX238" s="15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I238" s="16"/>
      <c r="CJ238" s="18">
        <f t="shared" si="29"/>
        <v>0</v>
      </c>
      <c r="CK238" s="15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V238" s="16"/>
      <c r="CW238" s="18">
        <f t="shared" si="30"/>
        <v>0</v>
      </c>
    </row>
    <row r="239" spans="1:101" ht="13.05" customHeight="1" x14ac:dyDescent="0.2">
      <c r="A239" s="46" t="s">
        <v>22</v>
      </c>
      <c r="B239" s="46" t="s">
        <v>285</v>
      </c>
      <c r="C239" s="91">
        <v>406</v>
      </c>
      <c r="D239" s="46" t="s">
        <v>635</v>
      </c>
      <c r="E239" s="46" t="s">
        <v>22</v>
      </c>
      <c r="F239" s="46" t="s">
        <v>23</v>
      </c>
      <c r="G239" s="47" t="s">
        <v>33</v>
      </c>
      <c r="H239" s="71">
        <v>26297</v>
      </c>
      <c r="I239" s="49" t="s">
        <v>289</v>
      </c>
      <c r="J239" s="43"/>
      <c r="K239" s="15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V239" s="16"/>
      <c r="W239" s="18">
        <f t="shared" si="24"/>
        <v>0</v>
      </c>
      <c r="X239" s="15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I239" s="16"/>
      <c r="AJ239" s="18">
        <f t="shared" si="25"/>
        <v>0</v>
      </c>
      <c r="AK239" s="15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V239" s="16"/>
      <c r="AW239" s="18">
        <f t="shared" si="26"/>
        <v>0</v>
      </c>
      <c r="AX239" s="15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I239" s="16"/>
      <c r="BJ239" s="18">
        <f t="shared" si="27"/>
        <v>0</v>
      </c>
      <c r="BK239" s="15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V239" s="16"/>
      <c r="BW239" s="18">
        <f t="shared" si="28"/>
        <v>0</v>
      </c>
      <c r="BX239" s="15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I239" s="16"/>
      <c r="CJ239" s="18">
        <f t="shared" si="29"/>
        <v>0</v>
      </c>
      <c r="CK239" s="15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V239" s="16"/>
      <c r="CW239" s="18">
        <f t="shared" si="30"/>
        <v>0</v>
      </c>
    </row>
    <row r="240" spans="1:101" ht="13.05" customHeight="1" x14ac:dyDescent="0.2">
      <c r="A240" s="46" t="s">
        <v>22</v>
      </c>
      <c r="B240" s="46" t="s">
        <v>285</v>
      </c>
      <c r="C240" s="91">
        <v>406</v>
      </c>
      <c r="D240" s="46" t="s">
        <v>635</v>
      </c>
      <c r="E240" s="46" t="s">
        <v>22</v>
      </c>
      <c r="F240" s="46" t="s">
        <v>23</v>
      </c>
      <c r="G240" s="47" t="s">
        <v>33</v>
      </c>
      <c r="H240" s="71">
        <v>298</v>
      </c>
      <c r="I240" s="49" t="s">
        <v>290</v>
      </c>
      <c r="J240" s="43"/>
      <c r="K240" s="15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V240" s="16"/>
      <c r="W240" s="18">
        <f t="shared" si="24"/>
        <v>0</v>
      </c>
      <c r="X240" s="15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I240" s="16"/>
      <c r="AJ240" s="18">
        <f t="shared" si="25"/>
        <v>0</v>
      </c>
      <c r="AK240" s="15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V240" s="16"/>
      <c r="AW240" s="18">
        <f t="shared" si="26"/>
        <v>0</v>
      </c>
      <c r="AX240" s="15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I240" s="16"/>
      <c r="BJ240" s="18">
        <f t="shared" si="27"/>
        <v>0</v>
      </c>
      <c r="BK240" s="15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V240" s="16"/>
      <c r="BW240" s="18">
        <f t="shared" si="28"/>
        <v>0</v>
      </c>
      <c r="BX240" s="15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I240" s="16"/>
      <c r="CJ240" s="18">
        <f t="shared" si="29"/>
        <v>0</v>
      </c>
      <c r="CK240" s="15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V240" s="16"/>
      <c r="CW240" s="18">
        <f t="shared" si="30"/>
        <v>0</v>
      </c>
    </row>
    <row r="241" spans="1:101" ht="13.05" customHeight="1" x14ac:dyDescent="0.2">
      <c r="A241" s="46" t="s">
        <v>22</v>
      </c>
      <c r="B241" s="46" t="s">
        <v>285</v>
      </c>
      <c r="C241" s="91">
        <v>406</v>
      </c>
      <c r="D241" s="46" t="s">
        <v>635</v>
      </c>
      <c r="E241" s="46" t="s">
        <v>22</v>
      </c>
      <c r="F241" s="46" t="s">
        <v>23</v>
      </c>
      <c r="G241" s="47" t="s">
        <v>59</v>
      </c>
      <c r="H241" s="71">
        <v>14253</v>
      </c>
      <c r="I241" s="49" t="s">
        <v>291</v>
      </c>
      <c r="J241" s="43"/>
      <c r="K241" s="15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V241" s="16"/>
      <c r="W241" s="18">
        <f t="shared" si="24"/>
        <v>0</v>
      </c>
      <c r="X241" s="15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I241" s="16"/>
      <c r="AJ241" s="18">
        <f t="shared" si="25"/>
        <v>0</v>
      </c>
      <c r="AK241" s="15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V241" s="16"/>
      <c r="AW241" s="18">
        <f t="shared" si="26"/>
        <v>0</v>
      </c>
      <c r="AX241" s="15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I241" s="16"/>
      <c r="BJ241" s="18">
        <f t="shared" si="27"/>
        <v>0</v>
      </c>
      <c r="BK241" s="15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V241" s="16"/>
      <c r="BW241" s="18">
        <f t="shared" si="28"/>
        <v>0</v>
      </c>
      <c r="BX241" s="15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I241" s="16"/>
      <c r="CJ241" s="18">
        <f t="shared" si="29"/>
        <v>0</v>
      </c>
      <c r="CK241" s="15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V241" s="16"/>
      <c r="CW241" s="18">
        <f t="shared" si="30"/>
        <v>0</v>
      </c>
    </row>
    <row r="242" spans="1:101" ht="13.05" customHeight="1" x14ac:dyDescent="0.2">
      <c r="A242" s="46" t="s">
        <v>22</v>
      </c>
      <c r="B242" s="46" t="s">
        <v>285</v>
      </c>
      <c r="C242" s="91">
        <v>406</v>
      </c>
      <c r="D242" s="46" t="s">
        <v>635</v>
      </c>
      <c r="E242" s="46" t="s">
        <v>22</v>
      </c>
      <c r="F242" s="46" t="s">
        <v>23</v>
      </c>
      <c r="G242" s="47" t="s">
        <v>33</v>
      </c>
      <c r="H242" s="71">
        <v>31540</v>
      </c>
      <c r="I242" s="49" t="s">
        <v>292</v>
      </c>
      <c r="J242" s="43"/>
      <c r="K242" s="15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V242" s="16"/>
      <c r="W242" s="18">
        <f t="shared" si="24"/>
        <v>0</v>
      </c>
      <c r="X242" s="15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I242" s="16"/>
      <c r="AJ242" s="18">
        <f t="shared" si="25"/>
        <v>0</v>
      </c>
      <c r="AK242" s="15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V242" s="16"/>
      <c r="AW242" s="18">
        <f t="shared" si="26"/>
        <v>0</v>
      </c>
      <c r="AX242" s="15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I242" s="16"/>
      <c r="BJ242" s="18">
        <f t="shared" si="27"/>
        <v>0</v>
      </c>
      <c r="BK242" s="15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V242" s="16"/>
      <c r="BW242" s="18">
        <f t="shared" si="28"/>
        <v>0</v>
      </c>
      <c r="BX242" s="15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I242" s="16"/>
      <c r="CJ242" s="18">
        <f t="shared" si="29"/>
        <v>0</v>
      </c>
      <c r="CK242" s="15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V242" s="16"/>
      <c r="CW242" s="18">
        <f t="shared" si="30"/>
        <v>0</v>
      </c>
    </row>
    <row r="243" spans="1:101" ht="13.05" customHeight="1" x14ac:dyDescent="0.2">
      <c r="A243" s="46" t="s">
        <v>22</v>
      </c>
      <c r="B243" s="46" t="s">
        <v>293</v>
      </c>
      <c r="C243" s="91">
        <v>406</v>
      </c>
      <c r="D243" s="46" t="s">
        <v>635</v>
      </c>
      <c r="E243" s="46" t="s">
        <v>22</v>
      </c>
      <c r="F243" s="46" t="s">
        <v>23</v>
      </c>
      <c r="G243" s="47" t="s">
        <v>59</v>
      </c>
      <c r="H243" s="71">
        <v>170</v>
      </c>
      <c r="I243" s="49" t="s">
        <v>293</v>
      </c>
      <c r="J243" s="43"/>
      <c r="K243" s="15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V243" s="16"/>
      <c r="W243" s="18">
        <f t="shared" si="24"/>
        <v>0</v>
      </c>
      <c r="X243" s="15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I243" s="16"/>
      <c r="AJ243" s="18">
        <f t="shared" si="25"/>
        <v>0</v>
      </c>
      <c r="AK243" s="15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V243" s="16"/>
      <c r="AW243" s="18">
        <f t="shared" si="26"/>
        <v>0</v>
      </c>
      <c r="AX243" s="15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I243" s="16"/>
      <c r="BJ243" s="18">
        <f t="shared" si="27"/>
        <v>0</v>
      </c>
      <c r="BK243" s="15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V243" s="16"/>
      <c r="BW243" s="18">
        <f t="shared" si="28"/>
        <v>0</v>
      </c>
      <c r="BX243" s="15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I243" s="16"/>
      <c r="CJ243" s="18">
        <f t="shared" si="29"/>
        <v>0</v>
      </c>
      <c r="CK243" s="15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V243" s="16"/>
      <c r="CW243" s="18">
        <f t="shared" si="30"/>
        <v>0</v>
      </c>
    </row>
    <row r="244" spans="1:101" ht="13.05" customHeight="1" x14ac:dyDescent="0.2">
      <c r="A244" s="46" t="s">
        <v>22</v>
      </c>
      <c r="B244" s="46" t="s">
        <v>293</v>
      </c>
      <c r="C244" s="91">
        <v>406</v>
      </c>
      <c r="D244" s="46" t="s">
        <v>635</v>
      </c>
      <c r="E244" s="46" t="s">
        <v>22</v>
      </c>
      <c r="F244" s="46" t="s">
        <v>23</v>
      </c>
      <c r="G244" s="47" t="s">
        <v>33</v>
      </c>
      <c r="H244" s="71">
        <v>17455</v>
      </c>
      <c r="I244" s="49" t="s">
        <v>294</v>
      </c>
      <c r="J244" s="43"/>
      <c r="K244" s="15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V244" s="16"/>
      <c r="W244" s="18">
        <f t="shared" si="24"/>
        <v>0</v>
      </c>
      <c r="X244" s="15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I244" s="16"/>
      <c r="AJ244" s="18">
        <f t="shared" si="25"/>
        <v>0</v>
      </c>
      <c r="AK244" s="15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V244" s="16"/>
      <c r="AW244" s="18">
        <f t="shared" si="26"/>
        <v>0</v>
      </c>
      <c r="AX244" s="15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I244" s="16"/>
      <c r="BJ244" s="18">
        <f t="shared" si="27"/>
        <v>0</v>
      </c>
      <c r="BK244" s="15">
        <v>0</v>
      </c>
      <c r="BL244" s="2">
        <v>0</v>
      </c>
      <c r="BM244" s="2">
        <v>0</v>
      </c>
      <c r="BN244" s="2">
        <v>0</v>
      </c>
      <c r="BO244" s="2">
        <v>0</v>
      </c>
      <c r="BP244" s="2">
        <v>0</v>
      </c>
      <c r="BQ244" s="2">
        <v>0</v>
      </c>
      <c r="BR244" s="2">
        <v>0</v>
      </c>
      <c r="BV244" s="16"/>
      <c r="BW244" s="18">
        <f t="shared" si="28"/>
        <v>0</v>
      </c>
      <c r="BX244" s="15">
        <v>0</v>
      </c>
      <c r="BY244" s="2">
        <v>0</v>
      </c>
      <c r="BZ244" s="2">
        <v>0</v>
      </c>
      <c r="CA244" s="2">
        <v>0</v>
      </c>
      <c r="CB244" s="2">
        <v>0</v>
      </c>
      <c r="CC244" s="2">
        <v>0</v>
      </c>
      <c r="CD244" s="2">
        <v>0</v>
      </c>
      <c r="CE244" s="2">
        <v>0</v>
      </c>
      <c r="CI244" s="16"/>
      <c r="CJ244" s="18">
        <f t="shared" si="29"/>
        <v>0</v>
      </c>
      <c r="CK244" s="15">
        <v>0</v>
      </c>
      <c r="CL244" s="2">
        <v>0</v>
      </c>
      <c r="CM244" s="2">
        <v>0</v>
      </c>
      <c r="CN244" s="2">
        <v>0</v>
      </c>
      <c r="CO244" s="2">
        <v>0</v>
      </c>
      <c r="CP244" s="2">
        <v>0</v>
      </c>
      <c r="CQ244" s="2">
        <v>0</v>
      </c>
      <c r="CR244" s="2">
        <v>0</v>
      </c>
      <c r="CV244" s="16"/>
      <c r="CW244" s="18">
        <f t="shared" si="30"/>
        <v>0</v>
      </c>
    </row>
    <row r="245" spans="1:101" ht="13.05" customHeight="1" x14ac:dyDescent="0.2">
      <c r="A245" s="46" t="s">
        <v>22</v>
      </c>
      <c r="B245" s="46" t="s">
        <v>23</v>
      </c>
      <c r="C245" s="91">
        <v>406</v>
      </c>
      <c r="D245" s="46" t="s">
        <v>635</v>
      </c>
      <c r="E245" s="46" t="s">
        <v>22</v>
      </c>
      <c r="F245" s="46" t="s">
        <v>23</v>
      </c>
      <c r="G245" s="47" t="s">
        <v>33</v>
      </c>
      <c r="H245" s="71">
        <v>26486</v>
      </c>
      <c r="I245" s="49" t="s">
        <v>281</v>
      </c>
      <c r="J245" s="43"/>
      <c r="K245" s="15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V245" s="16"/>
      <c r="W245" s="18">
        <f t="shared" ref="W245" si="31">SUM(K245:V245)</f>
        <v>0</v>
      </c>
      <c r="X245" s="15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I245" s="16"/>
      <c r="AJ245" s="18">
        <f t="shared" ref="AJ245" si="32">SUM(X245:AI245)</f>
        <v>0</v>
      </c>
      <c r="AK245" s="15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V245" s="16"/>
      <c r="AW245" s="18">
        <f t="shared" ref="AW245" si="33">SUM(AK245:AV245)</f>
        <v>0</v>
      </c>
      <c r="AX245" s="15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I245" s="16"/>
      <c r="BJ245" s="18">
        <f t="shared" ref="BJ245" si="34">SUM(AX245:BI245)</f>
        <v>0</v>
      </c>
      <c r="BK245" s="15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0</v>
      </c>
      <c r="BR245" s="2">
        <v>0</v>
      </c>
      <c r="BV245" s="16"/>
      <c r="BW245" s="18">
        <f t="shared" ref="BW245" si="35">SUM(BK245:BV245)</f>
        <v>0</v>
      </c>
      <c r="BX245" s="15">
        <v>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I245" s="16"/>
      <c r="CJ245" s="18">
        <f t="shared" ref="CJ245" si="36">SUM(BX245:CI245)</f>
        <v>0</v>
      </c>
      <c r="CK245" s="15">
        <v>0</v>
      </c>
      <c r="CL245" s="2">
        <v>0</v>
      </c>
      <c r="CM245" s="2">
        <v>0</v>
      </c>
      <c r="CN245" s="2">
        <v>0</v>
      </c>
      <c r="CO245" s="2">
        <v>0</v>
      </c>
      <c r="CP245" s="2">
        <v>0</v>
      </c>
      <c r="CQ245" s="2">
        <v>0</v>
      </c>
      <c r="CR245" s="2">
        <v>0</v>
      </c>
      <c r="CV245" s="16"/>
      <c r="CW245" s="18">
        <f t="shared" ref="CW245" si="37">SUM(CK245:CV245)</f>
        <v>0</v>
      </c>
    </row>
    <row r="246" spans="1:101" ht="13.05" customHeight="1" x14ac:dyDescent="0.2">
      <c r="A246" s="46" t="s">
        <v>22</v>
      </c>
      <c r="B246" s="46" t="s">
        <v>23</v>
      </c>
      <c r="C246" s="91">
        <v>406</v>
      </c>
      <c r="D246" s="46" t="s">
        <v>635</v>
      </c>
      <c r="E246" s="46" t="s">
        <v>22</v>
      </c>
      <c r="F246" s="46" t="s">
        <v>23</v>
      </c>
      <c r="G246" s="47" t="s">
        <v>33</v>
      </c>
      <c r="H246" s="71">
        <v>31320</v>
      </c>
      <c r="I246" s="49" t="s">
        <v>295</v>
      </c>
      <c r="J246" s="43"/>
      <c r="K246" s="15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V246" s="16"/>
      <c r="W246" s="18">
        <f t="shared" si="24"/>
        <v>0</v>
      </c>
      <c r="X246" s="15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I246" s="16"/>
      <c r="AJ246" s="18">
        <f t="shared" si="25"/>
        <v>0</v>
      </c>
      <c r="AK246" s="15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V246" s="16"/>
      <c r="AW246" s="18">
        <f t="shared" si="26"/>
        <v>0</v>
      </c>
      <c r="AX246" s="15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I246" s="16"/>
      <c r="BJ246" s="18">
        <f t="shared" si="27"/>
        <v>0</v>
      </c>
      <c r="BK246" s="15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V246" s="16"/>
      <c r="BW246" s="18">
        <f t="shared" si="28"/>
        <v>0</v>
      </c>
      <c r="BX246" s="15">
        <v>0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I246" s="16"/>
      <c r="CJ246" s="18">
        <f t="shared" si="29"/>
        <v>0</v>
      </c>
      <c r="CK246" s="15">
        <v>0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V246" s="16"/>
      <c r="CW246" s="18">
        <f t="shared" si="30"/>
        <v>0</v>
      </c>
    </row>
    <row r="247" spans="1:101" s="4" customFormat="1" ht="13.05" customHeight="1" x14ac:dyDescent="0.2">
      <c r="A247" s="46" t="s">
        <v>22</v>
      </c>
      <c r="B247" s="46" t="s">
        <v>296</v>
      </c>
      <c r="C247" s="91">
        <v>406</v>
      </c>
      <c r="D247" s="46" t="s">
        <v>635</v>
      </c>
      <c r="E247" s="46" t="s">
        <v>22</v>
      </c>
      <c r="F247" s="46" t="s">
        <v>296</v>
      </c>
      <c r="G247" s="47" t="s">
        <v>297</v>
      </c>
      <c r="H247" s="71">
        <v>161</v>
      </c>
      <c r="I247" s="49" t="s">
        <v>298</v>
      </c>
      <c r="J247" s="43"/>
      <c r="K247" s="15">
        <v>0</v>
      </c>
      <c r="L247" s="2">
        <v>0</v>
      </c>
      <c r="M247" s="2">
        <v>0</v>
      </c>
      <c r="N247" s="2">
        <v>0</v>
      </c>
      <c r="O247" s="2">
        <v>13</v>
      </c>
      <c r="P247" s="2">
        <v>0</v>
      </c>
      <c r="Q247" s="2">
        <v>0</v>
      </c>
      <c r="R247" s="2">
        <v>0</v>
      </c>
      <c r="S247" s="2"/>
      <c r="T247" s="2"/>
      <c r="U247" s="2"/>
      <c r="V247" s="16"/>
      <c r="W247" s="18">
        <f t="shared" si="24"/>
        <v>13</v>
      </c>
      <c r="X247" s="15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/>
      <c r="AG247" s="2"/>
      <c r="AH247" s="2"/>
      <c r="AI247" s="16"/>
      <c r="AJ247" s="18">
        <f t="shared" si="25"/>
        <v>0</v>
      </c>
      <c r="AK247" s="15">
        <v>0</v>
      </c>
      <c r="AL247" s="2">
        <v>0</v>
      </c>
      <c r="AM247" s="2">
        <v>0</v>
      </c>
      <c r="AN247" s="2">
        <v>0</v>
      </c>
      <c r="AO247" s="2">
        <v>13</v>
      </c>
      <c r="AP247" s="2">
        <v>0</v>
      </c>
      <c r="AQ247" s="2">
        <v>0</v>
      </c>
      <c r="AR247" s="2">
        <v>0</v>
      </c>
      <c r="AS247" s="2"/>
      <c r="AT247" s="2"/>
      <c r="AU247" s="2"/>
      <c r="AV247" s="16"/>
      <c r="AW247" s="18">
        <f t="shared" si="26"/>
        <v>13</v>
      </c>
      <c r="AX247" s="15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/>
      <c r="BG247" s="2"/>
      <c r="BH247" s="2"/>
      <c r="BI247" s="16"/>
      <c r="BJ247" s="18">
        <f t="shared" si="27"/>
        <v>0</v>
      </c>
      <c r="BK247" s="15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/>
      <c r="BT247" s="2"/>
      <c r="BU247" s="2"/>
      <c r="BV247" s="16"/>
      <c r="BW247" s="18">
        <f t="shared" si="28"/>
        <v>0</v>
      </c>
      <c r="BX247" s="15">
        <v>0</v>
      </c>
      <c r="BY247" s="2">
        <v>0</v>
      </c>
      <c r="BZ247" s="2">
        <v>0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/>
      <c r="CG247" s="2"/>
      <c r="CH247" s="2"/>
      <c r="CI247" s="16"/>
      <c r="CJ247" s="18">
        <f t="shared" si="29"/>
        <v>0</v>
      </c>
      <c r="CK247" s="15">
        <v>0</v>
      </c>
      <c r="CL247" s="2">
        <v>0</v>
      </c>
      <c r="CM247" s="2">
        <v>0</v>
      </c>
      <c r="CN247" s="2">
        <v>0</v>
      </c>
      <c r="CO247" s="2">
        <v>0</v>
      </c>
      <c r="CP247" s="2">
        <v>0</v>
      </c>
      <c r="CQ247" s="2">
        <v>0</v>
      </c>
      <c r="CR247" s="2">
        <v>0</v>
      </c>
      <c r="CS247" s="2"/>
      <c r="CT247" s="2"/>
      <c r="CU247" s="2"/>
      <c r="CV247" s="16"/>
      <c r="CW247" s="18">
        <f t="shared" si="30"/>
        <v>0</v>
      </c>
    </row>
    <row r="248" spans="1:101" ht="13.05" customHeight="1" x14ac:dyDescent="0.2">
      <c r="A248" s="46" t="s">
        <v>22</v>
      </c>
      <c r="B248" s="46" t="s">
        <v>296</v>
      </c>
      <c r="C248" s="91">
        <v>406</v>
      </c>
      <c r="D248" s="46" t="s">
        <v>635</v>
      </c>
      <c r="E248" s="46" t="s">
        <v>22</v>
      </c>
      <c r="F248" s="46" t="s">
        <v>296</v>
      </c>
      <c r="G248" s="47" t="s">
        <v>33</v>
      </c>
      <c r="H248" s="71">
        <v>177</v>
      </c>
      <c r="I248" s="49" t="s">
        <v>299</v>
      </c>
      <c r="J248" s="43"/>
      <c r="K248" s="15">
        <v>0</v>
      </c>
      <c r="L248" s="2">
        <v>0</v>
      </c>
      <c r="M248" s="2">
        <v>0</v>
      </c>
      <c r="N248" s="2">
        <v>0</v>
      </c>
      <c r="O248" s="2">
        <v>2</v>
      </c>
      <c r="P248" s="2">
        <v>0</v>
      </c>
      <c r="Q248" s="2">
        <v>0</v>
      </c>
      <c r="R248" s="2">
        <v>0</v>
      </c>
      <c r="V248" s="16"/>
      <c r="W248" s="18">
        <f t="shared" si="24"/>
        <v>2</v>
      </c>
      <c r="X248" s="15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I248" s="16"/>
      <c r="AJ248" s="18">
        <f t="shared" si="25"/>
        <v>0</v>
      </c>
      <c r="AK248" s="15">
        <v>0</v>
      </c>
      <c r="AL248" s="2">
        <v>0</v>
      </c>
      <c r="AM248" s="2">
        <v>0</v>
      </c>
      <c r="AN248" s="2">
        <v>0</v>
      </c>
      <c r="AO248" s="2">
        <v>2</v>
      </c>
      <c r="AP248" s="2">
        <v>0</v>
      </c>
      <c r="AQ248" s="2">
        <v>0</v>
      </c>
      <c r="AR248" s="2">
        <v>0</v>
      </c>
      <c r="AV248" s="16"/>
      <c r="AW248" s="18">
        <f t="shared" si="26"/>
        <v>2</v>
      </c>
      <c r="AX248" s="15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I248" s="16"/>
      <c r="BJ248" s="18">
        <f t="shared" si="27"/>
        <v>0</v>
      </c>
      <c r="BK248" s="15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V248" s="16"/>
      <c r="BW248" s="18">
        <f t="shared" si="28"/>
        <v>0</v>
      </c>
      <c r="BX248" s="15">
        <v>0</v>
      </c>
      <c r="BY248" s="2">
        <v>0</v>
      </c>
      <c r="BZ248" s="2">
        <v>0</v>
      </c>
      <c r="CA248" s="2">
        <v>0</v>
      </c>
      <c r="CB248" s="2">
        <v>0</v>
      </c>
      <c r="CC248" s="2">
        <v>0</v>
      </c>
      <c r="CD248" s="2">
        <v>0</v>
      </c>
      <c r="CE248" s="2">
        <v>0</v>
      </c>
      <c r="CI248" s="16"/>
      <c r="CJ248" s="18">
        <f t="shared" si="29"/>
        <v>0</v>
      </c>
      <c r="CK248" s="15">
        <v>0</v>
      </c>
      <c r="CL248" s="2">
        <v>0</v>
      </c>
      <c r="CM248" s="2">
        <v>0</v>
      </c>
      <c r="CN248" s="2">
        <v>0</v>
      </c>
      <c r="CO248" s="2">
        <v>0</v>
      </c>
      <c r="CP248" s="2">
        <v>0</v>
      </c>
      <c r="CQ248" s="2">
        <v>0</v>
      </c>
      <c r="CR248" s="2">
        <v>0</v>
      </c>
      <c r="CV248" s="16"/>
      <c r="CW248" s="18">
        <f t="shared" si="30"/>
        <v>0</v>
      </c>
    </row>
    <row r="249" spans="1:101" ht="13.05" customHeight="1" x14ac:dyDescent="0.2">
      <c r="A249" s="46" t="s">
        <v>22</v>
      </c>
      <c r="B249" s="46" t="s">
        <v>296</v>
      </c>
      <c r="C249" s="91">
        <v>406</v>
      </c>
      <c r="D249" s="46" t="s">
        <v>635</v>
      </c>
      <c r="E249" s="46" t="s">
        <v>22</v>
      </c>
      <c r="F249" s="46" t="s">
        <v>296</v>
      </c>
      <c r="G249" s="47" t="s">
        <v>33</v>
      </c>
      <c r="H249" s="71">
        <v>178</v>
      </c>
      <c r="I249" s="49" t="s">
        <v>300</v>
      </c>
      <c r="J249" s="43"/>
      <c r="K249" s="15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V249" s="16"/>
      <c r="W249" s="18">
        <f t="shared" si="24"/>
        <v>0</v>
      </c>
      <c r="X249" s="15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I249" s="16"/>
      <c r="AJ249" s="18">
        <f t="shared" si="25"/>
        <v>0</v>
      </c>
      <c r="AK249" s="15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V249" s="16"/>
      <c r="AW249" s="18">
        <f t="shared" si="26"/>
        <v>0</v>
      </c>
      <c r="AX249" s="15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I249" s="16"/>
      <c r="BJ249" s="18">
        <f t="shared" si="27"/>
        <v>0</v>
      </c>
      <c r="BK249" s="15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V249" s="16"/>
      <c r="BW249" s="18">
        <f t="shared" si="28"/>
        <v>0</v>
      </c>
      <c r="BX249" s="15">
        <v>0</v>
      </c>
      <c r="BY249" s="2">
        <v>0</v>
      </c>
      <c r="BZ249" s="2">
        <v>0</v>
      </c>
      <c r="CA249" s="2">
        <v>0</v>
      </c>
      <c r="CB249" s="2">
        <v>0</v>
      </c>
      <c r="CC249" s="2">
        <v>0</v>
      </c>
      <c r="CD249" s="2">
        <v>0</v>
      </c>
      <c r="CE249" s="2">
        <v>0</v>
      </c>
      <c r="CI249" s="16"/>
      <c r="CJ249" s="18">
        <f t="shared" si="29"/>
        <v>0</v>
      </c>
      <c r="CK249" s="15">
        <v>0</v>
      </c>
      <c r="CL249" s="2">
        <v>0</v>
      </c>
      <c r="CM249" s="2">
        <v>0</v>
      </c>
      <c r="CN249" s="2">
        <v>0</v>
      </c>
      <c r="CO249" s="2">
        <v>0</v>
      </c>
      <c r="CP249" s="2">
        <v>0</v>
      </c>
      <c r="CQ249" s="2">
        <v>0</v>
      </c>
      <c r="CR249" s="2">
        <v>0</v>
      </c>
      <c r="CV249" s="16"/>
      <c r="CW249" s="18">
        <f t="shared" si="30"/>
        <v>0</v>
      </c>
    </row>
    <row r="250" spans="1:101" ht="13.05" customHeight="1" x14ac:dyDescent="0.2">
      <c r="A250" s="46" t="s">
        <v>22</v>
      </c>
      <c r="B250" s="46" t="s">
        <v>296</v>
      </c>
      <c r="C250" s="91">
        <v>406</v>
      </c>
      <c r="D250" s="46" t="s">
        <v>635</v>
      </c>
      <c r="E250" s="46" t="s">
        <v>22</v>
      </c>
      <c r="F250" s="46" t="s">
        <v>296</v>
      </c>
      <c r="G250" s="47" t="s">
        <v>33</v>
      </c>
      <c r="H250" s="71">
        <v>179</v>
      </c>
      <c r="I250" s="49" t="s">
        <v>301</v>
      </c>
      <c r="J250" s="43"/>
      <c r="K250" s="15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V250" s="16"/>
      <c r="W250" s="18">
        <f t="shared" si="24"/>
        <v>0</v>
      </c>
      <c r="X250" s="15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I250" s="16"/>
      <c r="AJ250" s="18">
        <f t="shared" si="25"/>
        <v>0</v>
      </c>
      <c r="AK250" s="15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V250" s="16"/>
      <c r="AW250" s="18">
        <f t="shared" si="26"/>
        <v>0</v>
      </c>
      <c r="AX250" s="15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I250" s="16"/>
      <c r="BJ250" s="18">
        <f t="shared" si="27"/>
        <v>0</v>
      </c>
      <c r="BK250" s="15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Q250" s="2">
        <v>0</v>
      </c>
      <c r="BR250" s="2">
        <v>0</v>
      </c>
      <c r="BV250" s="16"/>
      <c r="BW250" s="18">
        <f t="shared" si="28"/>
        <v>0</v>
      </c>
      <c r="BX250" s="15">
        <v>0</v>
      </c>
      <c r="BY250" s="2">
        <v>0</v>
      </c>
      <c r="BZ250" s="2">
        <v>0</v>
      </c>
      <c r="CA250" s="2">
        <v>0</v>
      </c>
      <c r="CB250" s="2">
        <v>0</v>
      </c>
      <c r="CC250" s="2">
        <v>0</v>
      </c>
      <c r="CD250" s="2">
        <v>0</v>
      </c>
      <c r="CE250" s="2">
        <v>0</v>
      </c>
      <c r="CI250" s="16"/>
      <c r="CJ250" s="18">
        <f t="shared" si="29"/>
        <v>0</v>
      </c>
      <c r="CK250" s="15">
        <v>0</v>
      </c>
      <c r="CL250" s="2">
        <v>0</v>
      </c>
      <c r="CM250" s="2">
        <v>0</v>
      </c>
      <c r="CN250" s="2">
        <v>0</v>
      </c>
      <c r="CO250" s="2">
        <v>0</v>
      </c>
      <c r="CP250" s="2">
        <v>0</v>
      </c>
      <c r="CQ250" s="2">
        <v>0</v>
      </c>
      <c r="CR250" s="2">
        <v>0</v>
      </c>
      <c r="CV250" s="16"/>
      <c r="CW250" s="18">
        <f t="shared" si="30"/>
        <v>0</v>
      </c>
    </row>
    <row r="251" spans="1:101" ht="13.05" customHeight="1" x14ac:dyDescent="0.2">
      <c r="A251" s="46" t="s">
        <v>22</v>
      </c>
      <c r="B251" s="46" t="s">
        <v>296</v>
      </c>
      <c r="C251" s="91">
        <v>406</v>
      </c>
      <c r="D251" s="46" t="s">
        <v>635</v>
      </c>
      <c r="E251" s="46" t="s">
        <v>22</v>
      </c>
      <c r="F251" s="46" t="s">
        <v>296</v>
      </c>
      <c r="G251" s="47" t="s">
        <v>33</v>
      </c>
      <c r="H251" s="71">
        <v>183</v>
      </c>
      <c r="I251" s="49" t="s">
        <v>302</v>
      </c>
      <c r="J251" s="43"/>
      <c r="K251" s="15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V251" s="16"/>
      <c r="W251" s="18">
        <f t="shared" si="24"/>
        <v>0</v>
      </c>
      <c r="X251" s="15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I251" s="16"/>
      <c r="AJ251" s="18">
        <f t="shared" si="25"/>
        <v>0</v>
      </c>
      <c r="AK251" s="15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V251" s="16"/>
      <c r="AW251" s="18">
        <f t="shared" si="26"/>
        <v>0</v>
      </c>
      <c r="AX251" s="15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I251" s="16"/>
      <c r="BJ251" s="18">
        <f t="shared" si="27"/>
        <v>0</v>
      </c>
      <c r="BK251" s="15">
        <v>0</v>
      </c>
      <c r="BL251" s="2">
        <v>0</v>
      </c>
      <c r="BM251" s="2">
        <v>0</v>
      </c>
      <c r="BN251" s="2">
        <v>0</v>
      </c>
      <c r="BO251" s="2">
        <v>0</v>
      </c>
      <c r="BP251" s="2">
        <v>0</v>
      </c>
      <c r="BQ251" s="2">
        <v>0</v>
      </c>
      <c r="BR251" s="2">
        <v>0</v>
      </c>
      <c r="BV251" s="16"/>
      <c r="BW251" s="18">
        <f t="shared" si="28"/>
        <v>0</v>
      </c>
      <c r="BX251" s="15">
        <v>0</v>
      </c>
      <c r="BY251" s="2">
        <v>0</v>
      </c>
      <c r="BZ251" s="2">
        <v>0</v>
      </c>
      <c r="CA251" s="2">
        <v>0</v>
      </c>
      <c r="CB251" s="2">
        <v>0</v>
      </c>
      <c r="CC251" s="2">
        <v>0</v>
      </c>
      <c r="CD251" s="2">
        <v>0</v>
      </c>
      <c r="CE251" s="2">
        <v>0</v>
      </c>
      <c r="CI251" s="16"/>
      <c r="CJ251" s="18">
        <f t="shared" si="29"/>
        <v>0</v>
      </c>
      <c r="CK251" s="15">
        <v>0</v>
      </c>
      <c r="CL251" s="2">
        <v>0</v>
      </c>
      <c r="CM251" s="2">
        <v>0</v>
      </c>
      <c r="CN251" s="2">
        <v>0</v>
      </c>
      <c r="CO251" s="2">
        <v>0</v>
      </c>
      <c r="CP251" s="2">
        <v>0</v>
      </c>
      <c r="CQ251" s="2">
        <v>0</v>
      </c>
      <c r="CR251" s="2">
        <v>0</v>
      </c>
      <c r="CV251" s="16"/>
      <c r="CW251" s="18">
        <f t="shared" si="30"/>
        <v>0</v>
      </c>
    </row>
    <row r="252" spans="1:101" ht="13.05" customHeight="1" x14ac:dyDescent="0.2">
      <c r="A252" s="46" t="s">
        <v>22</v>
      </c>
      <c r="B252" s="46" t="s">
        <v>296</v>
      </c>
      <c r="C252" s="91">
        <v>406</v>
      </c>
      <c r="D252" s="46" t="s">
        <v>635</v>
      </c>
      <c r="E252" s="46" t="s">
        <v>22</v>
      </c>
      <c r="F252" s="46" t="s">
        <v>296</v>
      </c>
      <c r="G252" s="47" t="s">
        <v>33</v>
      </c>
      <c r="H252" s="71">
        <v>184</v>
      </c>
      <c r="I252" s="49" t="s">
        <v>303</v>
      </c>
      <c r="J252" s="43"/>
      <c r="K252" s="15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V252" s="16"/>
      <c r="W252" s="18">
        <f t="shared" si="24"/>
        <v>0</v>
      </c>
      <c r="X252" s="15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I252" s="16"/>
      <c r="AJ252" s="18">
        <f t="shared" si="25"/>
        <v>0</v>
      </c>
      <c r="AK252" s="15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V252" s="16"/>
      <c r="AW252" s="18">
        <f t="shared" si="26"/>
        <v>0</v>
      </c>
      <c r="AX252" s="15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I252" s="16"/>
      <c r="BJ252" s="18">
        <f t="shared" si="27"/>
        <v>0</v>
      </c>
      <c r="BK252" s="15">
        <v>0</v>
      </c>
      <c r="BL252" s="2">
        <v>0</v>
      </c>
      <c r="BM252" s="2">
        <v>0</v>
      </c>
      <c r="BN252" s="2">
        <v>0</v>
      </c>
      <c r="BO252" s="2">
        <v>0</v>
      </c>
      <c r="BP252" s="2">
        <v>0</v>
      </c>
      <c r="BQ252" s="2">
        <v>0</v>
      </c>
      <c r="BR252" s="2">
        <v>0</v>
      </c>
      <c r="BV252" s="16"/>
      <c r="BW252" s="18">
        <f t="shared" si="28"/>
        <v>0</v>
      </c>
      <c r="BX252" s="15">
        <v>0</v>
      </c>
      <c r="BY252" s="2">
        <v>0</v>
      </c>
      <c r="BZ252" s="2">
        <v>0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I252" s="16"/>
      <c r="CJ252" s="18">
        <f t="shared" si="29"/>
        <v>0</v>
      </c>
      <c r="CK252" s="15">
        <v>0</v>
      </c>
      <c r="CL252" s="2">
        <v>0</v>
      </c>
      <c r="CM252" s="2">
        <v>0</v>
      </c>
      <c r="CN252" s="2">
        <v>0</v>
      </c>
      <c r="CO252" s="2">
        <v>0</v>
      </c>
      <c r="CP252" s="2">
        <v>0</v>
      </c>
      <c r="CQ252" s="2">
        <v>0</v>
      </c>
      <c r="CR252" s="2">
        <v>0</v>
      </c>
      <c r="CV252" s="16"/>
      <c r="CW252" s="18">
        <f t="shared" si="30"/>
        <v>0</v>
      </c>
    </row>
    <row r="253" spans="1:101" ht="13.05" customHeight="1" x14ac:dyDescent="0.2">
      <c r="A253" s="46" t="s">
        <v>22</v>
      </c>
      <c r="B253" s="46" t="s">
        <v>296</v>
      </c>
      <c r="C253" s="91">
        <v>406</v>
      </c>
      <c r="D253" s="46" t="s">
        <v>635</v>
      </c>
      <c r="E253" s="46" t="s">
        <v>22</v>
      </c>
      <c r="F253" s="46" t="s">
        <v>296</v>
      </c>
      <c r="G253" s="47" t="s">
        <v>33</v>
      </c>
      <c r="H253" s="71">
        <v>6764</v>
      </c>
      <c r="I253" s="49" t="s">
        <v>304</v>
      </c>
      <c r="J253" s="43"/>
      <c r="K253" s="15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V253" s="16"/>
      <c r="W253" s="18">
        <f t="shared" si="24"/>
        <v>0</v>
      </c>
      <c r="X253" s="15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I253" s="16"/>
      <c r="AJ253" s="18">
        <f t="shared" si="25"/>
        <v>0</v>
      </c>
      <c r="AK253" s="15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V253" s="16"/>
      <c r="AW253" s="18">
        <f t="shared" si="26"/>
        <v>0</v>
      </c>
      <c r="AX253" s="15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I253" s="16"/>
      <c r="BJ253" s="18">
        <f t="shared" si="27"/>
        <v>0</v>
      </c>
      <c r="BK253" s="15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V253" s="16"/>
      <c r="BW253" s="18">
        <f t="shared" si="28"/>
        <v>0</v>
      </c>
      <c r="BX253" s="15">
        <v>0</v>
      </c>
      <c r="BY253" s="2">
        <v>0</v>
      </c>
      <c r="BZ253" s="2">
        <v>0</v>
      </c>
      <c r="CA253" s="2">
        <v>0</v>
      </c>
      <c r="CB253" s="2">
        <v>0</v>
      </c>
      <c r="CC253" s="2">
        <v>0</v>
      </c>
      <c r="CD253" s="2">
        <v>0</v>
      </c>
      <c r="CE253" s="2">
        <v>0</v>
      </c>
      <c r="CI253" s="16"/>
      <c r="CJ253" s="18">
        <f t="shared" si="29"/>
        <v>0</v>
      </c>
      <c r="CK253" s="15">
        <v>0</v>
      </c>
      <c r="CL253" s="2">
        <v>0</v>
      </c>
      <c r="CM253" s="2">
        <v>0</v>
      </c>
      <c r="CN253" s="2">
        <v>0</v>
      </c>
      <c r="CO253" s="2">
        <v>0</v>
      </c>
      <c r="CP253" s="2">
        <v>0</v>
      </c>
      <c r="CQ253" s="2">
        <v>0</v>
      </c>
      <c r="CR253" s="2">
        <v>0</v>
      </c>
      <c r="CV253" s="16"/>
      <c r="CW253" s="18">
        <f t="shared" si="30"/>
        <v>0</v>
      </c>
    </row>
    <row r="254" spans="1:101" ht="13.05" customHeight="1" x14ac:dyDescent="0.2">
      <c r="A254" s="46" t="s">
        <v>22</v>
      </c>
      <c r="B254" s="46" t="s">
        <v>296</v>
      </c>
      <c r="C254" s="91">
        <v>406</v>
      </c>
      <c r="D254" s="46" t="s">
        <v>635</v>
      </c>
      <c r="E254" s="46" t="s">
        <v>22</v>
      </c>
      <c r="F254" s="46" t="s">
        <v>296</v>
      </c>
      <c r="G254" s="47" t="s">
        <v>33</v>
      </c>
      <c r="H254" s="71">
        <v>31825</v>
      </c>
      <c r="I254" s="49" t="s">
        <v>305</v>
      </c>
      <c r="J254" s="43"/>
      <c r="K254" s="15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V254" s="16"/>
      <c r="W254" s="18">
        <f t="shared" si="24"/>
        <v>0</v>
      </c>
      <c r="X254" s="15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I254" s="16"/>
      <c r="AJ254" s="18">
        <f t="shared" si="25"/>
        <v>0</v>
      </c>
      <c r="AK254" s="15">
        <v>0</v>
      </c>
      <c r="AL254" s="2">
        <v>0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V254" s="16"/>
      <c r="AW254" s="18">
        <f t="shared" si="26"/>
        <v>0</v>
      </c>
      <c r="AX254" s="15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I254" s="16"/>
      <c r="BJ254" s="18">
        <f t="shared" si="27"/>
        <v>0</v>
      </c>
      <c r="BK254" s="15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V254" s="16"/>
      <c r="BW254" s="18">
        <f t="shared" si="28"/>
        <v>0</v>
      </c>
      <c r="BX254" s="15">
        <v>0</v>
      </c>
      <c r="BY254" s="2">
        <v>0</v>
      </c>
      <c r="BZ254" s="2">
        <v>0</v>
      </c>
      <c r="CA254" s="2">
        <v>0</v>
      </c>
      <c r="CB254" s="2">
        <v>0</v>
      </c>
      <c r="CC254" s="2">
        <v>0</v>
      </c>
      <c r="CD254" s="2">
        <v>0</v>
      </c>
      <c r="CE254" s="2">
        <v>0</v>
      </c>
      <c r="CI254" s="16"/>
      <c r="CJ254" s="18">
        <f t="shared" si="29"/>
        <v>0</v>
      </c>
      <c r="CK254" s="15">
        <v>0</v>
      </c>
      <c r="CL254" s="2">
        <v>0</v>
      </c>
      <c r="CM254" s="2">
        <v>0</v>
      </c>
      <c r="CN254" s="2">
        <v>0</v>
      </c>
      <c r="CO254" s="2">
        <v>0</v>
      </c>
      <c r="CP254" s="2">
        <v>0</v>
      </c>
      <c r="CQ254" s="2">
        <v>0</v>
      </c>
      <c r="CR254" s="2">
        <v>0</v>
      </c>
      <c r="CV254" s="16"/>
      <c r="CW254" s="18">
        <f t="shared" si="30"/>
        <v>0</v>
      </c>
    </row>
    <row r="255" spans="1:101" ht="13.05" customHeight="1" x14ac:dyDescent="0.2">
      <c r="A255" s="46" t="s">
        <v>22</v>
      </c>
      <c r="B255" s="46" t="s">
        <v>296</v>
      </c>
      <c r="C255" s="91">
        <v>406</v>
      </c>
      <c r="D255" s="46" t="s">
        <v>635</v>
      </c>
      <c r="E255" s="46" t="s">
        <v>22</v>
      </c>
      <c r="F255" s="46" t="s">
        <v>296</v>
      </c>
      <c r="G255" s="47" t="s">
        <v>33</v>
      </c>
      <c r="H255" s="71">
        <v>297</v>
      </c>
      <c r="I255" s="49" t="s">
        <v>306</v>
      </c>
      <c r="J255" s="43"/>
      <c r="K255" s="15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V255" s="16"/>
      <c r="W255" s="18">
        <f t="shared" si="24"/>
        <v>0</v>
      </c>
      <c r="X255" s="15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I255" s="16"/>
      <c r="AJ255" s="18">
        <f t="shared" si="25"/>
        <v>0</v>
      </c>
      <c r="AK255" s="15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V255" s="16"/>
      <c r="AW255" s="18">
        <f t="shared" si="26"/>
        <v>0</v>
      </c>
      <c r="AX255" s="15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I255" s="16"/>
      <c r="BJ255" s="18">
        <f t="shared" si="27"/>
        <v>0</v>
      </c>
      <c r="BK255" s="15">
        <v>0</v>
      </c>
      <c r="BL255" s="2">
        <v>0</v>
      </c>
      <c r="BM255" s="2">
        <v>0</v>
      </c>
      <c r="BN255" s="2">
        <v>0</v>
      </c>
      <c r="BO255" s="2">
        <v>0</v>
      </c>
      <c r="BP255" s="2">
        <v>0</v>
      </c>
      <c r="BQ255" s="2">
        <v>0</v>
      </c>
      <c r="BR255" s="2">
        <v>0</v>
      </c>
      <c r="BV255" s="16"/>
      <c r="BW255" s="18">
        <f t="shared" si="28"/>
        <v>0</v>
      </c>
      <c r="BX255" s="15">
        <v>0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I255" s="16"/>
      <c r="CJ255" s="18">
        <f t="shared" si="29"/>
        <v>0</v>
      </c>
      <c r="CK255" s="15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V255" s="16"/>
      <c r="CW255" s="18">
        <f t="shared" si="30"/>
        <v>0</v>
      </c>
    </row>
    <row r="256" spans="1:101" ht="13.05" customHeight="1" x14ac:dyDescent="0.2">
      <c r="A256" s="46" t="s">
        <v>22</v>
      </c>
      <c r="B256" s="46" t="s">
        <v>296</v>
      </c>
      <c r="C256" s="91">
        <v>406</v>
      </c>
      <c r="D256" s="46" t="s">
        <v>635</v>
      </c>
      <c r="E256" s="46" t="s">
        <v>22</v>
      </c>
      <c r="F256" s="46" t="s">
        <v>296</v>
      </c>
      <c r="G256" s="47" t="s">
        <v>33</v>
      </c>
      <c r="H256" s="71">
        <v>6964</v>
      </c>
      <c r="I256" s="49" t="s">
        <v>307</v>
      </c>
      <c r="J256" s="43"/>
      <c r="K256" s="15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V256" s="16"/>
      <c r="W256" s="18">
        <f t="shared" si="24"/>
        <v>0</v>
      </c>
      <c r="X256" s="15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I256" s="16"/>
      <c r="AJ256" s="18">
        <f t="shared" si="25"/>
        <v>0</v>
      </c>
      <c r="AK256" s="15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V256" s="16"/>
      <c r="AW256" s="18">
        <f t="shared" si="26"/>
        <v>0</v>
      </c>
      <c r="AX256" s="15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I256" s="16"/>
      <c r="BJ256" s="18">
        <f t="shared" si="27"/>
        <v>0</v>
      </c>
      <c r="BK256" s="15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0</v>
      </c>
      <c r="BR256" s="2">
        <v>0</v>
      </c>
      <c r="BV256" s="16"/>
      <c r="BW256" s="18">
        <f t="shared" si="28"/>
        <v>0</v>
      </c>
      <c r="BX256" s="15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I256" s="16"/>
      <c r="CJ256" s="18">
        <f t="shared" si="29"/>
        <v>0</v>
      </c>
      <c r="CK256" s="15">
        <v>0</v>
      </c>
      <c r="CL256" s="2">
        <v>0</v>
      </c>
      <c r="CM256" s="2">
        <v>0</v>
      </c>
      <c r="CN256" s="2">
        <v>0</v>
      </c>
      <c r="CO256" s="2">
        <v>0</v>
      </c>
      <c r="CP256" s="2">
        <v>0</v>
      </c>
      <c r="CQ256" s="2">
        <v>0</v>
      </c>
      <c r="CR256" s="2">
        <v>0</v>
      </c>
      <c r="CV256" s="16"/>
      <c r="CW256" s="18">
        <f t="shared" si="30"/>
        <v>0</v>
      </c>
    </row>
    <row r="257" spans="1:101" s="4" customFormat="1" ht="13.05" customHeight="1" x14ac:dyDescent="0.2">
      <c r="A257" s="46" t="s">
        <v>22</v>
      </c>
      <c r="B257" s="46" t="s">
        <v>296</v>
      </c>
      <c r="C257" s="91">
        <v>406</v>
      </c>
      <c r="D257" s="46" t="s">
        <v>635</v>
      </c>
      <c r="E257" s="46" t="s">
        <v>22</v>
      </c>
      <c r="F257" s="46" t="s">
        <v>296</v>
      </c>
      <c r="G257" s="47" t="s">
        <v>135</v>
      </c>
      <c r="H257" s="71">
        <v>182</v>
      </c>
      <c r="I257" s="49" t="s">
        <v>308</v>
      </c>
      <c r="J257" s="43"/>
      <c r="K257" s="15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/>
      <c r="T257" s="2"/>
      <c r="U257" s="2"/>
      <c r="V257" s="16"/>
      <c r="W257" s="18">
        <f t="shared" si="24"/>
        <v>0</v>
      </c>
      <c r="X257" s="15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/>
      <c r="AG257" s="2"/>
      <c r="AH257" s="2"/>
      <c r="AI257" s="16"/>
      <c r="AJ257" s="18">
        <f t="shared" si="25"/>
        <v>0</v>
      </c>
      <c r="AK257" s="15">
        <v>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/>
      <c r="AT257" s="2"/>
      <c r="AU257" s="2"/>
      <c r="AV257" s="16"/>
      <c r="AW257" s="18">
        <f t="shared" si="26"/>
        <v>0</v>
      </c>
      <c r="AX257" s="15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/>
      <c r="BG257" s="2"/>
      <c r="BH257" s="2"/>
      <c r="BI257" s="16"/>
      <c r="BJ257" s="18">
        <f t="shared" si="27"/>
        <v>0</v>
      </c>
      <c r="BK257" s="15">
        <v>0</v>
      </c>
      <c r="BL257" s="2">
        <v>0</v>
      </c>
      <c r="BM257" s="2">
        <v>0</v>
      </c>
      <c r="BN257" s="2">
        <v>0</v>
      </c>
      <c r="BO257" s="2">
        <v>0</v>
      </c>
      <c r="BP257" s="2">
        <v>0</v>
      </c>
      <c r="BQ257" s="2">
        <v>0</v>
      </c>
      <c r="BR257" s="2">
        <v>0</v>
      </c>
      <c r="BS257" s="2"/>
      <c r="BT257" s="2"/>
      <c r="BU257" s="2"/>
      <c r="BV257" s="16"/>
      <c r="BW257" s="18">
        <f t="shared" si="28"/>
        <v>0</v>
      </c>
      <c r="BX257" s="15">
        <v>0</v>
      </c>
      <c r="BY257" s="2">
        <v>0</v>
      </c>
      <c r="BZ257" s="2">
        <v>0</v>
      </c>
      <c r="CA257" s="2">
        <v>0</v>
      </c>
      <c r="CB257" s="2">
        <v>0</v>
      </c>
      <c r="CC257" s="2">
        <v>0</v>
      </c>
      <c r="CD257" s="2">
        <v>0</v>
      </c>
      <c r="CE257" s="2">
        <v>0</v>
      </c>
      <c r="CF257" s="2"/>
      <c r="CG257" s="2"/>
      <c r="CH257" s="2"/>
      <c r="CI257" s="16"/>
      <c r="CJ257" s="18">
        <f t="shared" si="29"/>
        <v>0</v>
      </c>
      <c r="CK257" s="15">
        <v>0</v>
      </c>
      <c r="CL257" s="2">
        <v>0</v>
      </c>
      <c r="CM257" s="2">
        <v>0</v>
      </c>
      <c r="CN257" s="2">
        <v>0</v>
      </c>
      <c r="CO257" s="2">
        <v>0</v>
      </c>
      <c r="CP257" s="2">
        <v>0</v>
      </c>
      <c r="CQ257" s="2">
        <v>0</v>
      </c>
      <c r="CR257" s="2">
        <v>0</v>
      </c>
      <c r="CS257" s="2"/>
      <c r="CT257" s="2"/>
      <c r="CU257" s="2"/>
      <c r="CV257" s="16"/>
      <c r="CW257" s="18">
        <f t="shared" si="30"/>
        <v>0</v>
      </c>
    </row>
    <row r="258" spans="1:101" ht="13.05" customHeight="1" x14ac:dyDescent="0.2">
      <c r="A258" s="46" t="s">
        <v>22</v>
      </c>
      <c r="B258" s="46" t="s">
        <v>296</v>
      </c>
      <c r="C258" s="91">
        <v>406</v>
      </c>
      <c r="D258" s="46" t="s">
        <v>635</v>
      </c>
      <c r="E258" s="46" t="s">
        <v>22</v>
      </c>
      <c r="F258" s="46" t="s">
        <v>296</v>
      </c>
      <c r="G258" s="47" t="s">
        <v>33</v>
      </c>
      <c r="H258" s="71">
        <v>296</v>
      </c>
      <c r="I258" s="49" t="s">
        <v>309</v>
      </c>
      <c r="J258" s="43"/>
      <c r="K258" s="15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V258" s="16"/>
      <c r="W258" s="18">
        <f t="shared" si="24"/>
        <v>0</v>
      </c>
      <c r="X258" s="15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I258" s="16"/>
      <c r="AJ258" s="18">
        <f t="shared" si="25"/>
        <v>0</v>
      </c>
      <c r="AK258" s="15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V258" s="16"/>
      <c r="AW258" s="18">
        <f t="shared" si="26"/>
        <v>0</v>
      </c>
      <c r="AX258" s="15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I258" s="16"/>
      <c r="BJ258" s="18">
        <f t="shared" si="27"/>
        <v>0</v>
      </c>
      <c r="BK258" s="15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0</v>
      </c>
      <c r="BQ258" s="2">
        <v>0</v>
      </c>
      <c r="BR258" s="2">
        <v>0</v>
      </c>
      <c r="BV258" s="16"/>
      <c r="BW258" s="18">
        <f t="shared" si="28"/>
        <v>0</v>
      </c>
      <c r="BX258" s="15">
        <v>0</v>
      </c>
      <c r="BY258" s="2">
        <v>0</v>
      </c>
      <c r="BZ258" s="2">
        <v>0</v>
      </c>
      <c r="CA258" s="2">
        <v>0</v>
      </c>
      <c r="CB258" s="2">
        <v>0</v>
      </c>
      <c r="CC258" s="2">
        <v>0</v>
      </c>
      <c r="CD258" s="2">
        <v>0</v>
      </c>
      <c r="CE258" s="2">
        <v>0</v>
      </c>
      <c r="CI258" s="16"/>
      <c r="CJ258" s="18">
        <f t="shared" si="29"/>
        <v>0</v>
      </c>
      <c r="CK258" s="15">
        <v>0</v>
      </c>
      <c r="CL258" s="2">
        <v>0</v>
      </c>
      <c r="CM258" s="2">
        <v>0</v>
      </c>
      <c r="CN258" s="2">
        <v>0</v>
      </c>
      <c r="CO258" s="2">
        <v>0</v>
      </c>
      <c r="CP258" s="2">
        <v>0</v>
      </c>
      <c r="CQ258" s="2">
        <v>0</v>
      </c>
      <c r="CR258" s="2">
        <v>0</v>
      </c>
      <c r="CV258" s="16"/>
      <c r="CW258" s="18">
        <f t="shared" si="30"/>
        <v>0</v>
      </c>
    </row>
    <row r="259" spans="1:101" ht="13.05" customHeight="1" x14ac:dyDescent="0.2">
      <c r="A259" s="46" t="s">
        <v>22</v>
      </c>
      <c r="B259" s="46" t="s">
        <v>296</v>
      </c>
      <c r="C259" s="91">
        <v>406</v>
      </c>
      <c r="D259" s="46" t="s">
        <v>635</v>
      </c>
      <c r="E259" s="46" t="s">
        <v>22</v>
      </c>
      <c r="F259" s="46" t="s">
        <v>296</v>
      </c>
      <c r="G259" s="47" t="s">
        <v>33</v>
      </c>
      <c r="H259" s="71">
        <v>180</v>
      </c>
      <c r="I259" s="49" t="s">
        <v>310</v>
      </c>
      <c r="J259" s="43"/>
      <c r="K259" s="15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V259" s="16"/>
      <c r="W259" s="18">
        <f t="shared" si="24"/>
        <v>0</v>
      </c>
      <c r="X259" s="15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I259" s="16"/>
      <c r="AJ259" s="18">
        <f t="shared" si="25"/>
        <v>0</v>
      </c>
      <c r="AK259" s="15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V259" s="16"/>
      <c r="AW259" s="18">
        <f t="shared" si="26"/>
        <v>0</v>
      </c>
      <c r="AX259" s="15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I259" s="16"/>
      <c r="BJ259" s="18">
        <f t="shared" si="27"/>
        <v>0</v>
      </c>
      <c r="BK259" s="15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V259" s="16"/>
      <c r="BW259" s="18">
        <f t="shared" si="28"/>
        <v>0</v>
      </c>
      <c r="BX259" s="15">
        <v>0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I259" s="16"/>
      <c r="CJ259" s="18">
        <f t="shared" si="29"/>
        <v>0</v>
      </c>
      <c r="CK259" s="15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V259" s="16"/>
      <c r="CW259" s="18">
        <f t="shared" si="30"/>
        <v>0</v>
      </c>
    </row>
    <row r="260" spans="1:101" ht="13.05" customHeight="1" x14ac:dyDescent="0.2">
      <c r="A260" s="46" t="s">
        <v>22</v>
      </c>
      <c r="B260" s="46" t="s">
        <v>296</v>
      </c>
      <c r="C260" s="91">
        <v>406</v>
      </c>
      <c r="D260" s="46" t="s">
        <v>635</v>
      </c>
      <c r="E260" s="46" t="s">
        <v>22</v>
      </c>
      <c r="F260" s="46" t="s">
        <v>296</v>
      </c>
      <c r="G260" s="47" t="s">
        <v>59</v>
      </c>
      <c r="H260" s="71">
        <v>181</v>
      </c>
      <c r="I260" s="49" t="s">
        <v>311</v>
      </c>
      <c r="J260" s="43"/>
      <c r="K260" s="15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V260" s="16"/>
      <c r="W260" s="18">
        <f t="shared" si="24"/>
        <v>0</v>
      </c>
      <c r="X260" s="15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I260" s="16"/>
      <c r="AJ260" s="18">
        <f t="shared" si="25"/>
        <v>0</v>
      </c>
      <c r="AK260" s="15">
        <v>0</v>
      </c>
      <c r="AL260" s="2">
        <v>0</v>
      </c>
      <c r="AM260" s="2">
        <v>0</v>
      </c>
      <c r="AN260" s="2">
        <v>0</v>
      </c>
      <c r="AO260" s="2">
        <v>0</v>
      </c>
      <c r="AP260" s="2">
        <v>0</v>
      </c>
      <c r="AQ260" s="2">
        <v>0</v>
      </c>
      <c r="AR260" s="2">
        <v>0</v>
      </c>
      <c r="AV260" s="16"/>
      <c r="AW260" s="18">
        <f t="shared" si="26"/>
        <v>0</v>
      </c>
      <c r="AX260" s="15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I260" s="16"/>
      <c r="BJ260" s="18">
        <f t="shared" si="27"/>
        <v>0</v>
      </c>
      <c r="BK260" s="15">
        <v>0</v>
      </c>
      <c r="BL260" s="2">
        <v>0</v>
      </c>
      <c r="BM260" s="2">
        <v>0</v>
      </c>
      <c r="BN260" s="2">
        <v>0</v>
      </c>
      <c r="BO260" s="2">
        <v>0</v>
      </c>
      <c r="BP260" s="2">
        <v>0</v>
      </c>
      <c r="BQ260" s="2">
        <v>0</v>
      </c>
      <c r="BR260" s="2">
        <v>0</v>
      </c>
      <c r="BV260" s="16"/>
      <c r="BW260" s="18">
        <f t="shared" si="28"/>
        <v>0</v>
      </c>
      <c r="BX260" s="15">
        <v>0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I260" s="16"/>
      <c r="CJ260" s="18">
        <f t="shared" si="29"/>
        <v>0</v>
      </c>
      <c r="CK260" s="15">
        <v>0</v>
      </c>
      <c r="CL260" s="2">
        <v>0</v>
      </c>
      <c r="CM260" s="2">
        <v>0</v>
      </c>
      <c r="CN260" s="2">
        <v>0</v>
      </c>
      <c r="CO260" s="2">
        <v>0</v>
      </c>
      <c r="CP260" s="2">
        <v>0</v>
      </c>
      <c r="CQ260" s="2">
        <v>0</v>
      </c>
      <c r="CR260" s="2">
        <v>0</v>
      </c>
      <c r="CV260" s="16"/>
      <c r="CW260" s="18">
        <f t="shared" si="30"/>
        <v>0</v>
      </c>
    </row>
    <row r="261" spans="1:101" ht="13.05" customHeight="1" x14ac:dyDescent="0.2">
      <c r="A261" s="46" t="s">
        <v>22</v>
      </c>
      <c r="B261" s="46" t="s">
        <v>296</v>
      </c>
      <c r="C261" s="91">
        <v>406</v>
      </c>
      <c r="D261" s="46" t="s">
        <v>635</v>
      </c>
      <c r="E261" s="46" t="s">
        <v>22</v>
      </c>
      <c r="F261" s="46" t="s">
        <v>296</v>
      </c>
      <c r="G261" s="47" t="s">
        <v>33</v>
      </c>
      <c r="H261" s="71">
        <v>26488</v>
      </c>
      <c r="I261" s="49" t="s">
        <v>312</v>
      </c>
      <c r="J261" s="43"/>
      <c r="K261" s="15">
        <v>0</v>
      </c>
      <c r="L261" s="2">
        <v>0</v>
      </c>
      <c r="M261" s="2">
        <v>0</v>
      </c>
      <c r="N261" s="2">
        <v>0</v>
      </c>
      <c r="O261" s="2">
        <v>14</v>
      </c>
      <c r="P261" s="2">
        <v>0</v>
      </c>
      <c r="Q261" s="2">
        <v>0</v>
      </c>
      <c r="R261" s="2">
        <v>0</v>
      </c>
      <c r="V261" s="16"/>
      <c r="W261" s="18">
        <f t="shared" si="24"/>
        <v>14</v>
      </c>
      <c r="X261" s="15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I261" s="16"/>
      <c r="AJ261" s="18">
        <f t="shared" si="25"/>
        <v>0</v>
      </c>
      <c r="AK261" s="15">
        <v>0</v>
      </c>
      <c r="AL261" s="2">
        <v>0</v>
      </c>
      <c r="AM261" s="2">
        <v>0</v>
      </c>
      <c r="AN261" s="2">
        <v>0</v>
      </c>
      <c r="AO261" s="2">
        <v>14</v>
      </c>
      <c r="AP261" s="2">
        <v>0</v>
      </c>
      <c r="AQ261" s="2">
        <v>0</v>
      </c>
      <c r="AR261" s="2">
        <v>0</v>
      </c>
      <c r="AV261" s="16"/>
      <c r="AW261" s="18">
        <f t="shared" si="26"/>
        <v>14</v>
      </c>
      <c r="AX261" s="15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I261" s="16"/>
      <c r="BJ261" s="18">
        <f t="shared" si="27"/>
        <v>0</v>
      </c>
      <c r="BK261" s="15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Q261" s="2">
        <v>0</v>
      </c>
      <c r="BR261" s="2">
        <v>0</v>
      </c>
      <c r="BV261" s="16"/>
      <c r="BW261" s="18">
        <f t="shared" si="28"/>
        <v>0</v>
      </c>
      <c r="BX261" s="15">
        <v>0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I261" s="16"/>
      <c r="CJ261" s="18">
        <f t="shared" si="29"/>
        <v>0</v>
      </c>
      <c r="CK261" s="15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V261" s="16"/>
      <c r="CW261" s="18">
        <f t="shared" si="30"/>
        <v>0</v>
      </c>
    </row>
    <row r="262" spans="1:101" s="4" customFormat="1" ht="13.05" customHeight="1" x14ac:dyDescent="0.2">
      <c r="A262" s="46" t="s">
        <v>22</v>
      </c>
      <c r="B262" s="46" t="s">
        <v>313</v>
      </c>
      <c r="C262" s="91">
        <v>406</v>
      </c>
      <c r="D262" s="46" t="s">
        <v>635</v>
      </c>
      <c r="E262" s="46" t="s">
        <v>22</v>
      </c>
      <c r="F262" s="46" t="s">
        <v>313</v>
      </c>
      <c r="G262" s="47" t="s">
        <v>135</v>
      </c>
      <c r="H262" s="71">
        <v>171</v>
      </c>
      <c r="I262" s="49" t="s">
        <v>314</v>
      </c>
      <c r="J262" s="43"/>
      <c r="K262" s="15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/>
      <c r="T262" s="2"/>
      <c r="U262" s="2"/>
      <c r="V262" s="16"/>
      <c r="W262" s="18">
        <f t="shared" ref="W262:W325" si="38">SUM(K262:V262)</f>
        <v>0</v>
      </c>
      <c r="X262" s="15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/>
      <c r="AG262" s="2"/>
      <c r="AH262" s="2"/>
      <c r="AI262" s="16"/>
      <c r="AJ262" s="18">
        <f t="shared" ref="AJ262:AJ325" si="39">SUM(X262:AI262)</f>
        <v>0</v>
      </c>
      <c r="AK262" s="15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/>
      <c r="AT262" s="2"/>
      <c r="AU262" s="2"/>
      <c r="AV262" s="16"/>
      <c r="AW262" s="18">
        <f t="shared" ref="AW262:AW325" si="40">SUM(AK262:AV262)</f>
        <v>0</v>
      </c>
      <c r="AX262" s="15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/>
      <c r="BG262" s="2"/>
      <c r="BH262" s="2"/>
      <c r="BI262" s="16"/>
      <c r="BJ262" s="18">
        <f t="shared" ref="BJ262:BJ325" si="41">SUM(AX262:BI262)</f>
        <v>0</v>
      </c>
      <c r="BK262" s="15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">
        <v>0</v>
      </c>
      <c r="BR262" s="2">
        <v>0</v>
      </c>
      <c r="BS262" s="2"/>
      <c r="BT262" s="2"/>
      <c r="BU262" s="2"/>
      <c r="BV262" s="16"/>
      <c r="BW262" s="18">
        <f t="shared" ref="BW262:BW325" si="42">SUM(BK262:BV262)</f>
        <v>0</v>
      </c>
      <c r="BX262" s="15">
        <v>0</v>
      </c>
      <c r="BY262" s="2">
        <v>0</v>
      </c>
      <c r="BZ262" s="2">
        <v>0</v>
      </c>
      <c r="CA262" s="2">
        <v>0</v>
      </c>
      <c r="CB262" s="2">
        <v>0</v>
      </c>
      <c r="CC262" s="2">
        <v>0</v>
      </c>
      <c r="CD262" s="2">
        <v>0</v>
      </c>
      <c r="CE262" s="2">
        <v>0</v>
      </c>
      <c r="CF262" s="2"/>
      <c r="CG262" s="2"/>
      <c r="CH262" s="2"/>
      <c r="CI262" s="16"/>
      <c r="CJ262" s="18">
        <f t="shared" ref="CJ262:CJ325" si="43">SUM(BX262:CI262)</f>
        <v>0</v>
      </c>
      <c r="CK262" s="15">
        <v>0</v>
      </c>
      <c r="CL262" s="2">
        <v>0</v>
      </c>
      <c r="CM262" s="2">
        <v>0</v>
      </c>
      <c r="CN262" s="2">
        <v>0</v>
      </c>
      <c r="CO262" s="2">
        <v>0</v>
      </c>
      <c r="CP262" s="2">
        <v>0</v>
      </c>
      <c r="CQ262" s="2">
        <v>0</v>
      </c>
      <c r="CR262" s="2">
        <v>0</v>
      </c>
      <c r="CS262" s="2"/>
      <c r="CT262" s="2"/>
      <c r="CU262" s="2"/>
      <c r="CV262" s="16"/>
      <c r="CW262" s="18">
        <f t="shared" ref="CW262:CW325" si="44">SUM(CK262:CV262)</f>
        <v>0</v>
      </c>
    </row>
    <row r="263" spans="1:101" ht="13.05" customHeight="1" x14ac:dyDescent="0.2">
      <c r="A263" s="46" t="s">
        <v>22</v>
      </c>
      <c r="B263" s="46" t="s">
        <v>313</v>
      </c>
      <c r="C263" s="91">
        <v>406</v>
      </c>
      <c r="D263" s="46" t="s">
        <v>635</v>
      </c>
      <c r="E263" s="46" t="s">
        <v>22</v>
      </c>
      <c r="F263" s="46" t="s">
        <v>313</v>
      </c>
      <c r="G263" s="47" t="s">
        <v>33</v>
      </c>
      <c r="H263" s="71">
        <v>172</v>
      </c>
      <c r="I263" s="49" t="s">
        <v>315</v>
      </c>
      <c r="J263" s="43"/>
      <c r="K263" s="15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V263" s="16"/>
      <c r="W263" s="18">
        <f t="shared" si="38"/>
        <v>0</v>
      </c>
      <c r="X263" s="15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I263" s="16"/>
      <c r="AJ263" s="18">
        <f t="shared" si="39"/>
        <v>0</v>
      </c>
      <c r="AK263" s="15">
        <v>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Q263" s="2">
        <v>0</v>
      </c>
      <c r="AR263" s="2">
        <v>0</v>
      </c>
      <c r="AV263" s="16"/>
      <c r="AW263" s="18">
        <f t="shared" si="40"/>
        <v>0</v>
      </c>
      <c r="AX263" s="15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I263" s="16"/>
      <c r="BJ263" s="18">
        <f t="shared" si="41"/>
        <v>0</v>
      </c>
      <c r="BK263" s="15">
        <v>0</v>
      </c>
      <c r="BL263" s="2">
        <v>0</v>
      </c>
      <c r="BM263" s="2">
        <v>0</v>
      </c>
      <c r="BN263" s="2">
        <v>0</v>
      </c>
      <c r="BO263" s="2">
        <v>0</v>
      </c>
      <c r="BP263" s="2">
        <v>0</v>
      </c>
      <c r="BQ263" s="2">
        <v>0</v>
      </c>
      <c r="BR263" s="2">
        <v>0</v>
      </c>
      <c r="BV263" s="16"/>
      <c r="BW263" s="18">
        <f t="shared" si="42"/>
        <v>0</v>
      </c>
      <c r="BX263" s="15">
        <v>0</v>
      </c>
      <c r="BY263" s="2">
        <v>0</v>
      </c>
      <c r="BZ263" s="2">
        <v>0</v>
      </c>
      <c r="CA263" s="2">
        <v>0</v>
      </c>
      <c r="CB263" s="2">
        <v>0</v>
      </c>
      <c r="CC263" s="2">
        <v>0</v>
      </c>
      <c r="CD263" s="2">
        <v>0</v>
      </c>
      <c r="CE263" s="2">
        <v>0</v>
      </c>
      <c r="CI263" s="16"/>
      <c r="CJ263" s="18">
        <f t="shared" si="43"/>
        <v>0</v>
      </c>
      <c r="CK263" s="15">
        <v>0</v>
      </c>
      <c r="CL263" s="2">
        <v>0</v>
      </c>
      <c r="CM263" s="2">
        <v>0</v>
      </c>
      <c r="CN263" s="2">
        <v>0</v>
      </c>
      <c r="CO263" s="2">
        <v>0</v>
      </c>
      <c r="CP263" s="2">
        <v>0</v>
      </c>
      <c r="CQ263" s="2">
        <v>0</v>
      </c>
      <c r="CR263" s="2">
        <v>0</v>
      </c>
      <c r="CV263" s="16"/>
      <c r="CW263" s="18">
        <f t="shared" si="44"/>
        <v>0</v>
      </c>
    </row>
    <row r="264" spans="1:101" ht="13.05" customHeight="1" x14ac:dyDescent="0.2">
      <c r="A264" s="46" t="s">
        <v>22</v>
      </c>
      <c r="B264" s="46" t="s">
        <v>313</v>
      </c>
      <c r="C264" s="91">
        <v>406</v>
      </c>
      <c r="D264" s="46" t="s">
        <v>635</v>
      </c>
      <c r="E264" s="46" t="s">
        <v>22</v>
      </c>
      <c r="F264" s="46" t="s">
        <v>313</v>
      </c>
      <c r="G264" s="47" t="s">
        <v>33</v>
      </c>
      <c r="H264" s="71">
        <v>31639</v>
      </c>
      <c r="I264" s="49" t="s">
        <v>316</v>
      </c>
      <c r="J264" s="43"/>
      <c r="K264" s="15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V264" s="16"/>
      <c r="W264" s="18">
        <f t="shared" si="38"/>
        <v>0</v>
      </c>
      <c r="X264" s="15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I264" s="16"/>
      <c r="AJ264" s="18">
        <f t="shared" si="39"/>
        <v>0</v>
      </c>
      <c r="AK264" s="15">
        <v>0</v>
      </c>
      <c r="AL264" s="2">
        <v>0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V264" s="16"/>
      <c r="AW264" s="18">
        <f t="shared" si="40"/>
        <v>0</v>
      </c>
      <c r="AX264" s="15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I264" s="16"/>
      <c r="BJ264" s="18">
        <f t="shared" si="41"/>
        <v>0</v>
      </c>
      <c r="BK264" s="15">
        <v>0</v>
      </c>
      <c r="BL264" s="2">
        <v>0</v>
      </c>
      <c r="BM264" s="2">
        <v>0</v>
      </c>
      <c r="BN264" s="2">
        <v>0</v>
      </c>
      <c r="BO264" s="2">
        <v>0</v>
      </c>
      <c r="BP264" s="2">
        <v>0</v>
      </c>
      <c r="BQ264" s="2">
        <v>0</v>
      </c>
      <c r="BR264" s="2">
        <v>0</v>
      </c>
      <c r="BV264" s="16"/>
      <c r="BW264" s="18">
        <f t="shared" si="42"/>
        <v>0</v>
      </c>
      <c r="BX264" s="15">
        <v>0</v>
      </c>
      <c r="BY264" s="2">
        <v>0</v>
      </c>
      <c r="BZ264" s="2">
        <v>0</v>
      </c>
      <c r="CA264" s="2">
        <v>0</v>
      </c>
      <c r="CB264" s="2">
        <v>0</v>
      </c>
      <c r="CC264" s="2">
        <v>0</v>
      </c>
      <c r="CD264" s="2">
        <v>0</v>
      </c>
      <c r="CE264" s="2">
        <v>0</v>
      </c>
      <c r="CI264" s="16"/>
      <c r="CJ264" s="18">
        <f t="shared" si="43"/>
        <v>0</v>
      </c>
      <c r="CK264" s="15">
        <v>0</v>
      </c>
      <c r="CL264" s="2">
        <v>0</v>
      </c>
      <c r="CM264" s="2">
        <v>0</v>
      </c>
      <c r="CN264" s="2">
        <v>0</v>
      </c>
      <c r="CO264" s="2">
        <v>0</v>
      </c>
      <c r="CP264" s="2">
        <v>0</v>
      </c>
      <c r="CQ264" s="2">
        <v>0</v>
      </c>
      <c r="CR264" s="2">
        <v>0</v>
      </c>
      <c r="CV264" s="16"/>
      <c r="CW264" s="18">
        <f t="shared" si="44"/>
        <v>0</v>
      </c>
    </row>
    <row r="265" spans="1:101" ht="13.05" customHeight="1" x14ac:dyDescent="0.2">
      <c r="A265" s="46" t="s">
        <v>22</v>
      </c>
      <c r="B265" s="46" t="s">
        <v>313</v>
      </c>
      <c r="C265" s="91">
        <v>406</v>
      </c>
      <c r="D265" s="46" t="s">
        <v>635</v>
      </c>
      <c r="E265" s="46" t="s">
        <v>22</v>
      </c>
      <c r="F265" s="46" t="s">
        <v>313</v>
      </c>
      <c r="G265" s="47" t="s">
        <v>33</v>
      </c>
      <c r="H265" s="71">
        <v>173</v>
      </c>
      <c r="I265" s="49" t="s">
        <v>317</v>
      </c>
      <c r="J265" s="43"/>
      <c r="K265" s="15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V265" s="16"/>
      <c r="W265" s="18">
        <f t="shared" si="38"/>
        <v>0</v>
      </c>
      <c r="X265" s="15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I265" s="16"/>
      <c r="AJ265" s="18">
        <f t="shared" si="39"/>
        <v>0</v>
      </c>
      <c r="AK265" s="15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V265" s="16"/>
      <c r="AW265" s="18">
        <f t="shared" si="40"/>
        <v>0</v>
      </c>
      <c r="AX265" s="15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I265" s="16"/>
      <c r="BJ265" s="18">
        <f t="shared" si="41"/>
        <v>0</v>
      </c>
      <c r="BK265" s="15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0</v>
      </c>
      <c r="BR265" s="2">
        <v>0</v>
      </c>
      <c r="BV265" s="16"/>
      <c r="BW265" s="18">
        <f t="shared" si="42"/>
        <v>0</v>
      </c>
      <c r="BX265" s="15">
        <v>0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I265" s="16"/>
      <c r="CJ265" s="18">
        <f t="shared" si="43"/>
        <v>0</v>
      </c>
      <c r="CK265" s="15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V265" s="16"/>
      <c r="CW265" s="18">
        <f t="shared" si="44"/>
        <v>0</v>
      </c>
    </row>
    <row r="266" spans="1:101" ht="13.05" customHeight="1" x14ac:dyDescent="0.2">
      <c r="A266" s="46" t="s">
        <v>22</v>
      </c>
      <c r="B266" s="46" t="s">
        <v>313</v>
      </c>
      <c r="C266" s="91">
        <v>406</v>
      </c>
      <c r="D266" s="46" t="s">
        <v>635</v>
      </c>
      <c r="E266" s="46" t="s">
        <v>22</v>
      </c>
      <c r="F266" s="46" t="s">
        <v>313</v>
      </c>
      <c r="G266" s="47" t="s">
        <v>33</v>
      </c>
      <c r="H266" s="71">
        <v>174</v>
      </c>
      <c r="I266" s="49" t="s">
        <v>318</v>
      </c>
      <c r="J266" s="43"/>
      <c r="K266" s="15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V266" s="16"/>
      <c r="W266" s="18">
        <f t="shared" si="38"/>
        <v>0</v>
      </c>
      <c r="X266" s="15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I266" s="16"/>
      <c r="AJ266" s="18">
        <f t="shared" si="39"/>
        <v>0</v>
      </c>
      <c r="AK266" s="15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V266" s="16"/>
      <c r="AW266" s="18">
        <f t="shared" si="40"/>
        <v>0</v>
      </c>
      <c r="AX266" s="15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I266" s="16"/>
      <c r="BJ266" s="18">
        <f t="shared" si="41"/>
        <v>0</v>
      </c>
      <c r="BK266" s="15">
        <v>0</v>
      </c>
      <c r="BL266" s="2">
        <v>0</v>
      </c>
      <c r="BM266" s="2">
        <v>0</v>
      </c>
      <c r="BN266" s="2">
        <v>0</v>
      </c>
      <c r="BO266" s="2">
        <v>0</v>
      </c>
      <c r="BP266" s="2">
        <v>0</v>
      </c>
      <c r="BQ266" s="2">
        <v>0</v>
      </c>
      <c r="BR266" s="2">
        <v>0</v>
      </c>
      <c r="BV266" s="16"/>
      <c r="BW266" s="18">
        <f t="shared" si="42"/>
        <v>0</v>
      </c>
      <c r="BX266" s="15">
        <v>0</v>
      </c>
      <c r="BY266" s="2">
        <v>0</v>
      </c>
      <c r="BZ266" s="2">
        <v>0</v>
      </c>
      <c r="CA266" s="2">
        <v>0</v>
      </c>
      <c r="CB266" s="2">
        <v>0</v>
      </c>
      <c r="CC266" s="2">
        <v>0</v>
      </c>
      <c r="CD266" s="2">
        <v>0</v>
      </c>
      <c r="CE266" s="2">
        <v>0</v>
      </c>
      <c r="CI266" s="16"/>
      <c r="CJ266" s="18">
        <f t="shared" si="43"/>
        <v>0</v>
      </c>
      <c r="CK266" s="15">
        <v>0</v>
      </c>
      <c r="CL266" s="2">
        <v>0</v>
      </c>
      <c r="CM266" s="2">
        <v>0</v>
      </c>
      <c r="CN266" s="2">
        <v>0</v>
      </c>
      <c r="CO266" s="2">
        <v>0</v>
      </c>
      <c r="CP266" s="2">
        <v>0</v>
      </c>
      <c r="CQ266" s="2">
        <v>0</v>
      </c>
      <c r="CR266" s="2">
        <v>0</v>
      </c>
      <c r="CV266" s="16"/>
      <c r="CW266" s="18">
        <f t="shared" si="44"/>
        <v>0</v>
      </c>
    </row>
    <row r="267" spans="1:101" ht="13.05" customHeight="1" x14ac:dyDescent="0.2">
      <c r="A267" s="46" t="s">
        <v>22</v>
      </c>
      <c r="B267" s="46" t="s">
        <v>313</v>
      </c>
      <c r="C267" s="91">
        <v>406</v>
      </c>
      <c r="D267" s="46" t="s">
        <v>635</v>
      </c>
      <c r="E267" s="46" t="s">
        <v>22</v>
      </c>
      <c r="F267" s="46" t="s">
        <v>313</v>
      </c>
      <c r="G267" s="47" t="s">
        <v>33</v>
      </c>
      <c r="H267" s="71">
        <v>175</v>
      </c>
      <c r="I267" s="49" t="s">
        <v>319</v>
      </c>
      <c r="J267" s="43"/>
      <c r="K267" s="15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V267" s="16"/>
      <c r="W267" s="18">
        <f t="shared" si="38"/>
        <v>0</v>
      </c>
      <c r="X267" s="15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I267" s="16"/>
      <c r="AJ267" s="18">
        <f t="shared" si="39"/>
        <v>0</v>
      </c>
      <c r="AK267" s="15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V267" s="16"/>
      <c r="AW267" s="18">
        <f t="shared" si="40"/>
        <v>0</v>
      </c>
      <c r="AX267" s="15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I267" s="16"/>
      <c r="BJ267" s="18">
        <f t="shared" si="41"/>
        <v>0</v>
      </c>
      <c r="BK267" s="15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V267" s="16"/>
      <c r="BW267" s="18">
        <f t="shared" si="42"/>
        <v>0</v>
      </c>
      <c r="BX267" s="15">
        <v>0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I267" s="16"/>
      <c r="CJ267" s="18">
        <f t="shared" si="43"/>
        <v>0</v>
      </c>
      <c r="CK267" s="15">
        <v>0</v>
      </c>
      <c r="CL267" s="2">
        <v>0</v>
      </c>
      <c r="CM267" s="2">
        <v>0</v>
      </c>
      <c r="CN267" s="2">
        <v>0</v>
      </c>
      <c r="CO267" s="2">
        <v>0</v>
      </c>
      <c r="CP267" s="2">
        <v>0</v>
      </c>
      <c r="CQ267" s="2">
        <v>0</v>
      </c>
      <c r="CR267" s="2">
        <v>0</v>
      </c>
      <c r="CV267" s="16"/>
      <c r="CW267" s="18">
        <f t="shared" si="44"/>
        <v>0</v>
      </c>
    </row>
    <row r="268" spans="1:101" ht="13.05" customHeight="1" x14ac:dyDescent="0.2">
      <c r="A268" s="46" t="s">
        <v>22</v>
      </c>
      <c r="B268" s="46" t="s">
        <v>313</v>
      </c>
      <c r="C268" s="91">
        <v>406</v>
      </c>
      <c r="D268" s="46" t="s">
        <v>635</v>
      </c>
      <c r="E268" s="46" t="s">
        <v>22</v>
      </c>
      <c r="F268" s="46" t="s">
        <v>313</v>
      </c>
      <c r="G268" s="47" t="s">
        <v>33</v>
      </c>
      <c r="H268" s="71">
        <v>7035</v>
      </c>
      <c r="I268" s="49" t="s">
        <v>320</v>
      </c>
      <c r="J268" s="43"/>
      <c r="K268" s="15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V268" s="16"/>
      <c r="W268" s="18">
        <f t="shared" si="38"/>
        <v>0</v>
      </c>
      <c r="X268" s="15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I268" s="16"/>
      <c r="AJ268" s="18">
        <f t="shared" si="39"/>
        <v>0</v>
      </c>
      <c r="AK268" s="15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V268" s="16"/>
      <c r="AW268" s="18">
        <f t="shared" si="40"/>
        <v>0</v>
      </c>
      <c r="AX268" s="15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I268" s="16"/>
      <c r="BJ268" s="18">
        <f t="shared" si="41"/>
        <v>0</v>
      </c>
      <c r="BK268" s="15">
        <v>0</v>
      </c>
      <c r="BL268" s="2">
        <v>0</v>
      </c>
      <c r="BM268" s="2">
        <v>0</v>
      </c>
      <c r="BN268" s="2">
        <v>0</v>
      </c>
      <c r="BO268" s="2">
        <v>0</v>
      </c>
      <c r="BP268" s="2">
        <v>0</v>
      </c>
      <c r="BQ268" s="2">
        <v>0</v>
      </c>
      <c r="BR268" s="2">
        <v>0</v>
      </c>
      <c r="BV268" s="16"/>
      <c r="BW268" s="18">
        <f t="shared" si="42"/>
        <v>0</v>
      </c>
      <c r="BX268" s="15">
        <v>0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I268" s="16"/>
      <c r="CJ268" s="18">
        <f t="shared" si="43"/>
        <v>0</v>
      </c>
      <c r="CK268" s="15">
        <v>0</v>
      </c>
      <c r="CL268" s="2">
        <v>0</v>
      </c>
      <c r="CM268" s="2">
        <v>0</v>
      </c>
      <c r="CN268" s="2">
        <v>0</v>
      </c>
      <c r="CO268" s="2">
        <v>0</v>
      </c>
      <c r="CP268" s="2">
        <v>0</v>
      </c>
      <c r="CQ268" s="2">
        <v>0</v>
      </c>
      <c r="CR268" s="2">
        <v>0</v>
      </c>
      <c r="CV268" s="16"/>
      <c r="CW268" s="18">
        <f t="shared" si="44"/>
        <v>0</v>
      </c>
    </row>
    <row r="269" spans="1:101" ht="13.05" customHeight="1" x14ac:dyDescent="0.2">
      <c r="A269" s="46" t="s">
        <v>22</v>
      </c>
      <c r="B269" s="46" t="s">
        <v>313</v>
      </c>
      <c r="C269" s="91">
        <v>406</v>
      </c>
      <c r="D269" s="46" t="s">
        <v>635</v>
      </c>
      <c r="E269" s="46" t="s">
        <v>22</v>
      </c>
      <c r="F269" s="46" t="s">
        <v>313</v>
      </c>
      <c r="G269" s="47" t="s">
        <v>33</v>
      </c>
      <c r="H269" s="71">
        <v>26298</v>
      </c>
      <c r="I269" s="49" t="s">
        <v>321</v>
      </c>
      <c r="J269" s="43"/>
      <c r="K269" s="15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V269" s="16"/>
      <c r="W269" s="18">
        <f t="shared" si="38"/>
        <v>0</v>
      </c>
      <c r="X269" s="15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I269" s="16"/>
      <c r="AJ269" s="18">
        <f t="shared" si="39"/>
        <v>0</v>
      </c>
      <c r="AK269" s="15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0</v>
      </c>
      <c r="AR269" s="2">
        <v>0</v>
      </c>
      <c r="AV269" s="16"/>
      <c r="AW269" s="18">
        <f t="shared" si="40"/>
        <v>0</v>
      </c>
      <c r="AX269" s="15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I269" s="16"/>
      <c r="BJ269" s="18">
        <f t="shared" si="41"/>
        <v>0</v>
      </c>
      <c r="BK269" s="15">
        <v>0</v>
      </c>
      <c r="BL269" s="2">
        <v>0</v>
      </c>
      <c r="BM269" s="2">
        <v>0</v>
      </c>
      <c r="BN269" s="2">
        <v>0</v>
      </c>
      <c r="BO269" s="2">
        <v>0</v>
      </c>
      <c r="BP269" s="2">
        <v>0</v>
      </c>
      <c r="BQ269" s="2">
        <v>0</v>
      </c>
      <c r="BR269" s="2">
        <v>0</v>
      </c>
      <c r="BV269" s="16"/>
      <c r="BW269" s="18">
        <f t="shared" si="42"/>
        <v>0</v>
      </c>
      <c r="BX269" s="15">
        <v>0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0</v>
      </c>
      <c r="CE269" s="2">
        <v>0</v>
      </c>
      <c r="CI269" s="16"/>
      <c r="CJ269" s="18">
        <f t="shared" si="43"/>
        <v>0</v>
      </c>
      <c r="CK269" s="15">
        <v>0</v>
      </c>
      <c r="CL269" s="2">
        <v>0</v>
      </c>
      <c r="CM269" s="2">
        <v>0</v>
      </c>
      <c r="CN269" s="2">
        <v>0</v>
      </c>
      <c r="CO269" s="2">
        <v>0</v>
      </c>
      <c r="CP269" s="2">
        <v>0</v>
      </c>
      <c r="CQ269" s="2">
        <v>0</v>
      </c>
      <c r="CR269" s="2">
        <v>0</v>
      </c>
      <c r="CV269" s="16"/>
      <c r="CW269" s="18">
        <f t="shared" si="44"/>
        <v>0</v>
      </c>
    </row>
    <row r="270" spans="1:101" s="5" customFormat="1" ht="13.05" customHeight="1" x14ac:dyDescent="0.2">
      <c r="A270" s="46" t="s">
        <v>169</v>
      </c>
      <c r="B270" s="46" t="s">
        <v>169</v>
      </c>
      <c r="C270" s="91">
        <v>400</v>
      </c>
      <c r="D270" s="46" t="s">
        <v>634</v>
      </c>
      <c r="E270" s="46" t="s">
        <v>169</v>
      </c>
      <c r="F270" s="46" t="s">
        <v>169</v>
      </c>
      <c r="G270" s="47" t="s">
        <v>297</v>
      </c>
      <c r="H270" s="71">
        <v>150</v>
      </c>
      <c r="I270" s="49" t="s">
        <v>169</v>
      </c>
      <c r="J270" s="43"/>
      <c r="K270" s="15">
        <v>0</v>
      </c>
      <c r="L270" s="2">
        <v>0</v>
      </c>
      <c r="M270" s="2">
        <v>1</v>
      </c>
      <c r="N270" s="2">
        <v>0</v>
      </c>
      <c r="O270" s="2">
        <v>0</v>
      </c>
      <c r="P270" s="2">
        <v>0</v>
      </c>
      <c r="Q270" s="2">
        <v>3</v>
      </c>
      <c r="R270" s="2">
        <v>0</v>
      </c>
      <c r="S270" s="2"/>
      <c r="T270" s="2"/>
      <c r="U270" s="2"/>
      <c r="V270" s="16"/>
      <c r="W270" s="18">
        <f t="shared" si="38"/>
        <v>4</v>
      </c>
      <c r="X270" s="15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/>
      <c r="AG270" s="2"/>
      <c r="AH270" s="2"/>
      <c r="AI270" s="16"/>
      <c r="AJ270" s="18">
        <f t="shared" si="39"/>
        <v>0</v>
      </c>
      <c r="AK270" s="15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>
        <v>2</v>
      </c>
      <c r="AR270" s="2">
        <v>0</v>
      </c>
      <c r="AS270" s="2"/>
      <c r="AT270" s="2"/>
      <c r="AU270" s="2"/>
      <c r="AV270" s="16"/>
      <c r="AW270" s="18">
        <f t="shared" si="40"/>
        <v>2</v>
      </c>
      <c r="AX270" s="15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/>
      <c r="BG270" s="2"/>
      <c r="BH270" s="2"/>
      <c r="BI270" s="16"/>
      <c r="BJ270" s="18">
        <f t="shared" si="41"/>
        <v>0</v>
      </c>
      <c r="BK270" s="15">
        <v>0</v>
      </c>
      <c r="BL270" s="2">
        <v>0</v>
      </c>
      <c r="BM270" s="2">
        <v>0</v>
      </c>
      <c r="BN270" s="2">
        <v>0</v>
      </c>
      <c r="BO270" s="2">
        <v>0</v>
      </c>
      <c r="BP270" s="2">
        <v>0</v>
      </c>
      <c r="BQ270" s="2">
        <v>0</v>
      </c>
      <c r="BR270" s="2">
        <v>0</v>
      </c>
      <c r="BS270" s="2"/>
      <c r="BT270" s="2"/>
      <c r="BU270" s="2"/>
      <c r="BV270" s="16"/>
      <c r="BW270" s="18">
        <f t="shared" si="42"/>
        <v>0</v>
      </c>
      <c r="BX270" s="15">
        <v>0</v>
      </c>
      <c r="BY270" s="2">
        <v>0</v>
      </c>
      <c r="BZ270" s="2">
        <v>0</v>
      </c>
      <c r="CA270" s="2">
        <v>0</v>
      </c>
      <c r="CB270" s="2">
        <v>0</v>
      </c>
      <c r="CC270" s="2">
        <v>0</v>
      </c>
      <c r="CD270" s="2">
        <v>0</v>
      </c>
      <c r="CE270" s="2">
        <v>0</v>
      </c>
      <c r="CF270" s="2"/>
      <c r="CG270" s="2"/>
      <c r="CH270" s="2"/>
      <c r="CI270" s="16"/>
      <c r="CJ270" s="18">
        <f t="shared" si="43"/>
        <v>0</v>
      </c>
      <c r="CK270" s="15">
        <v>0</v>
      </c>
      <c r="CL270" s="2">
        <v>0</v>
      </c>
      <c r="CM270" s="2">
        <v>0</v>
      </c>
      <c r="CN270" s="2">
        <v>0</v>
      </c>
      <c r="CO270" s="2">
        <v>0</v>
      </c>
      <c r="CP270" s="2">
        <v>0</v>
      </c>
      <c r="CQ270" s="2">
        <v>0</v>
      </c>
      <c r="CR270" s="2">
        <v>0</v>
      </c>
      <c r="CS270" s="2"/>
      <c r="CT270" s="2"/>
      <c r="CU270" s="2"/>
      <c r="CV270" s="16"/>
      <c r="CW270" s="18">
        <f t="shared" si="44"/>
        <v>0</v>
      </c>
    </row>
    <row r="271" spans="1:101" ht="13.05" customHeight="1" x14ac:dyDescent="0.2">
      <c r="A271" s="46" t="s">
        <v>169</v>
      </c>
      <c r="B271" s="46" t="s">
        <v>169</v>
      </c>
      <c r="C271" s="91">
        <v>400</v>
      </c>
      <c r="D271" s="46" t="s">
        <v>634</v>
      </c>
      <c r="E271" s="46" t="s">
        <v>169</v>
      </c>
      <c r="F271" s="46" t="s">
        <v>169</v>
      </c>
      <c r="G271" s="47" t="s">
        <v>33</v>
      </c>
      <c r="H271" s="71">
        <v>151</v>
      </c>
      <c r="I271" s="49" t="s">
        <v>322</v>
      </c>
      <c r="J271" s="43"/>
      <c r="K271" s="15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V271" s="16"/>
      <c r="W271" s="18">
        <f t="shared" si="38"/>
        <v>0</v>
      </c>
      <c r="X271" s="15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I271" s="16"/>
      <c r="AJ271" s="18">
        <f t="shared" si="39"/>
        <v>0</v>
      </c>
      <c r="AK271" s="15">
        <v>0</v>
      </c>
      <c r="AL271" s="2">
        <v>0</v>
      </c>
      <c r="AM271" s="2">
        <v>0</v>
      </c>
      <c r="AN271" s="2">
        <v>0</v>
      </c>
      <c r="AO271" s="2">
        <v>0</v>
      </c>
      <c r="AP271" s="2">
        <v>0</v>
      </c>
      <c r="AQ271" s="2">
        <v>0</v>
      </c>
      <c r="AR271" s="2">
        <v>0</v>
      </c>
      <c r="AV271" s="16"/>
      <c r="AW271" s="18">
        <f t="shared" si="40"/>
        <v>0</v>
      </c>
      <c r="AX271" s="15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I271" s="16"/>
      <c r="BJ271" s="18">
        <f t="shared" si="41"/>
        <v>0</v>
      </c>
      <c r="BK271" s="15">
        <v>0</v>
      </c>
      <c r="BL271" s="2">
        <v>0</v>
      </c>
      <c r="BM271" s="2">
        <v>0</v>
      </c>
      <c r="BN271" s="2">
        <v>0</v>
      </c>
      <c r="BO271" s="2">
        <v>0</v>
      </c>
      <c r="BP271" s="2">
        <v>0</v>
      </c>
      <c r="BQ271" s="2">
        <v>0</v>
      </c>
      <c r="BR271" s="2">
        <v>0</v>
      </c>
      <c r="BV271" s="16"/>
      <c r="BW271" s="18">
        <f t="shared" si="42"/>
        <v>0</v>
      </c>
      <c r="BX271" s="15">
        <v>0</v>
      </c>
      <c r="BY271" s="2">
        <v>0</v>
      </c>
      <c r="BZ271" s="2">
        <v>0</v>
      </c>
      <c r="CA271" s="2">
        <v>0</v>
      </c>
      <c r="CB271" s="2">
        <v>0</v>
      </c>
      <c r="CC271" s="2">
        <v>0</v>
      </c>
      <c r="CD271" s="2">
        <v>0</v>
      </c>
      <c r="CE271" s="2">
        <v>0</v>
      </c>
      <c r="CI271" s="16"/>
      <c r="CJ271" s="18">
        <f t="shared" si="43"/>
        <v>0</v>
      </c>
      <c r="CK271" s="15">
        <v>0</v>
      </c>
      <c r="CL271" s="2">
        <v>0</v>
      </c>
      <c r="CM271" s="2">
        <v>0</v>
      </c>
      <c r="CN271" s="2">
        <v>0</v>
      </c>
      <c r="CO271" s="2">
        <v>0</v>
      </c>
      <c r="CP271" s="2">
        <v>0</v>
      </c>
      <c r="CQ271" s="2">
        <v>0</v>
      </c>
      <c r="CR271" s="2">
        <v>0</v>
      </c>
      <c r="CV271" s="16"/>
      <c r="CW271" s="18">
        <f t="shared" si="44"/>
        <v>0</v>
      </c>
    </row>
    <row r="272" spans="1:101" ht="13.05" customHeight="1" x14ac:dyDescent="0.2">
      <c r="A272" s="46" t="s">
        <v>169</v>
      </c>
      <c r="B272" s="46" t="s">
        <v>169</v>
      </c>
      <c r="C272" s="91">
        <v>400</v>
      </c>
      <c r="D272" s="46" t="s">
        <v>634</v>
      </c>
      <c r="E272" s="46" t="s">
        <v>169</v>
      </c>
      <c r="F272" s="46" t="s">
        <v>169</v>
      </c>
      <c r="G272" s="47" t="s">
        <v>33</v>
      </c>
      <c r="H272" s="71">
        <v>152</v>
      </c>
      <c r="I272" s="49" t="s">
        <v>323</v>
      </c>
      <c r="J272" s="43"/>
      <c r="K272" s="15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V272" s="16"/>
      <c r="W272" s="18">
        <f t="shared" si="38"/>
        <v>0</v>
      </c>
      <c r="X272" s="15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I272" s="16"/>
      <c r="AJ272" s="18">
        <f t="shared" si="39"/>
        <v>0</v>
      </c>
      <c r="AK272" s="15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V272" s="16"/>
      <c r="AW272" s="18">
        <f t="shared" si="40"/>
        <v>0</v>
      </c>
      <c r="AX272" s="15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I272" s="16"/>
      <c r="BJ272" s="18">
        <f t="shared" si="41"/>
        <v>0</v>
      </c>
      <c r="BK272" s="15">
        <v>0</v>
      </c>
      <c r="BL272" s="2">
        <v>0</v>
      </c>
      <c r="BM272" s="2">
        <v>0</v>
      </c>
      <c r="BN272" s="2">
        <v>0</v>
      </c>
      <c r="BO272" s="2">
        <v>0</v>
      </c>
      <c r="BP272" s="2">
        <v>0</v>
      </c>
      <c r="BQ272" s="2">
        <v>0</v>
      </c>
      <c r="BR272" s="2">
        <v>0</v>
      </c>
      <c r="BV272" s="16"/>
      <c r="BW272" s="18">
        <f t="shared" si="42"/>
        <v>0</v>
      </c>
      <c r="BX272" s="15">
        <v>0</v>
      </c>
      <c r="BY272" s="2">
        <v>0</v>
      </c>
      <c r="BZ272" s="2">
        <v>0</v>
      </c>
      <c r="CA272" s="2">
        <v>0</v>
      </c>
      <c r="CB272" s="2">
        <v>0</v>
      </c>
      <c r="CC272" s="2">
        <v>0</v>
      </c>
      <c r="CD272" s="2">
        <v>0</v>
      </c>
      <c r="CE272" s="2">
        <v>0</v>
      </c>
      <c r="CI272" s="16"/>
      <c r="CJ272" s="18">
        <f t="shared" si="43"/>
        <v>0</v>
      </c>
      <c r="CK272" s="15">
        <v>0</v>
      </c>
      <c r="CL272" s="2">
        <v>0</v>
      </c>
      <c r="CM272" s="2">
        <v>0</v>
      </c>
      <c r="CN272" s="2">
        <v>0</v>
      </c>
      <c r="CO272" s="2">
        <v>0</v>
      </c>
      <c r="CP272" s="2">
        <v>0</v>
      </c>
      <c r="CQ272" s="2">
        <v>0</v>
      </c>
      <c r="CR272" s="2">
        <v>0</v>
      </c>
      <c r="CV272" s="16"/>
      <c r="CW272" s="18">
        <f t="shared" si="44"/>
        <v>0</v>
      </c>
    </row>
    <row r="273" spans="1:101" ht="13.05" customHeight="1" x14ac:dyDescent="0.2">
      <c r="A273" s="46" t="s">
        <v>169</v>
      </c>
      <c r="B273" s="46" t="s">
        <v>169</v>
      </c>
      <c r="C273" s="91">
        <v>400</v>
      </c>
      <c r="D273" s="46" t="s">
        <v>634</v>
      </c>
      <c r="E273" s="46" t="s">
        <v>169</v>
      </c>
      <c r="F273" s="46" t="s">
        <v>169</v>
      </c>
      <c r="G273" s="47" t="s">
        <v>33</v>
      </c>
      <c r="H273" s="71">
        <v>293</v>
      </c>
      <c r="I273" s="49" t="s">
        <v>324</v>
      </c>
      <c r="J273" s="43"/>
      <c r="K273" s="15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V273" s="16"/>
      <c r="W273" s="18">
        <f t="shared" si="38"/>
        <v>0</v>
      </c>
      <c r="X273" s="15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I273" s="16"/>
      <c r="AJ273" s="18">
        <f t="shared" si="39"/>
        <v>0</v>
      </c>
      <c r="AK273" s="15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>
        <v>0</v>
      </c>
      <c r="AR273" s="2">
        <v>0</v>
      </c>
      <c r="AV273" s="16"/>
      <c r="AW273" s="18">
        <f t="shared" si="40"/>
        <v>0</v>
      </c>
      <c r="AX273" s="15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I273" s="16"/>
      <c r="BJ273" s="18">
        <f t="shared" si="41"/>
        <v>0</v>
      </c>
      <c r="BK273" s="15">
        <v>0</v>
      </c>
      <c r="BL273" s="2">
        <v>0</v>
      </c>
      <c r="BM273" s="2">
        <v>0</v>
      </c>
      <c r="BN273" s="2">
        <v>0</v>
      </c>
      <c r="BO273" s="2">
        <v>0</v>
      </c>
      <c r="BP273" s="2">
        <v>0</v>
      </c>
      <c r="BQ273" s="2">
        <v>0</v>
      </c>
      <c r="BR273" s="2">
        <v>0</v>
      </c>
      <c r="BV273" s="16"/>
      <c r="BW273" s="18">
        <f t="shared" si="42"/>
        <v>0</v>
      </c>
      <c r="BX273" s="15">
        <v>0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I273" s="16"/>
      <c r="CJ273" s="18">
        <f t="shared" si="43"/>
        <v>0</v>
      </c>
      <c r="CK273" s="15">
        <v>0</v>
      </c>
      <c r="CL273" s="2">
        <v>0</v>
      </c>
      <c r="CM273" s="2">
        <v>0</v>
      </c>
      <c r="CN273" s="2">
        <v>0</v>
      </c>
      <c r="CO273" s="2">
        <v>0</v>
      </c>
      <c r="CP273" s="2">
        <v>0</v>
      </c>
      <c r="CQ273" s="2">
        <v>0</v>
      </c>
      <c r="CR273" s="2">
        <v>0</v>
      </c>
      <c r="CV273" s="16"/>
      <c r="CW273" s="18">
        <f t="shared" si="44"/>
        <v>0</v>
      </c>
    </row>
    <row r="274" spans="1:101" s="6" customFormat="1" ht="13.05" customHeight="1" x14ac:dyDescent="0.2">
      <c r="A274" s="46" t="s">
        <v>169</v>
      </c>
      <c r="B274" s="46" t="s">
        <v>325</v>
      </c>
      <c r="C274" s="91">
        <v>400</v>
      </c>
      <c r="D274" s="46" t="s">
        <v>634</v>
      </c>
      <c r="E274" s="46" t="s">
        <v>169</v>
      </c>
      <c r="F274" s="46" t="s">
        <v>169</v>
      </c>
      <c r="G274" s="47" t="s">
        <v>135</v>
      </c>
      <c r="H274" s="71">
        <v>136</v>
      </c>
      <c r="I274" s="49" t="s">
        <v>326</v>
      </c>
      <c r="J274" s="43"/>
      <c r="K274" s="15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/>
      <c r="T274" s="2"/>
      <c r="U274" s="2"/>
      <c r="V274" s="16"/>
      <c r="W274" s="18">
        <f t="shared" si="38"/>
        <v>0</v>
      </c>
      <c r="X274" s="15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/>
      <c r="AG274" s="2"/>
      <c r="AH274" s="2"/>
      <c r="AI274" s="16"/>
      <c r="AJ274" s="18">
        <f t="shared" si="39"/>
        <v>0</v>
      </c>
      <c r="AK274" s="15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/>
      <c r="AT274" s="2"/>
      <c r="AU274" s="2"/>
      <c r="AV274" s="16"/>
      <c r="AW274" s="18">
        <f t="shared" si="40"/>
        <v>0</v>
      </c>
      <c r="AX274" s="15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/>
      <c r="BG274" s="2"/>
      <c r="BH274" s="2"/>
      <c r="BI274" s="16"/>
      <c r="BJ274" s="18">
        <f t="shared" si="41"/>
        <v>0</v>
      </c>
      <c r="BK274" s="15">
        <v>0</v>
      </c>
      <c r="BL274" s="2">
        <v>0</v>
      </c>
      <c r="BM274" s="2">
        <v>0</v>
      </c>
      <c r="BN274" s="2">
        <v>0</v>
      </c>
      <c r="BO274" s="2">
        <v>0</v>
      </c>
      <c r="BP274" s="2">
        <v>0</v>
      </c>
      <c r="BQ274" s="2">
        <v>0</v>
      </c>
      <c r="BR274" s="2">
        <v>0</v>
      </c>
      <c r="BS274" s="2"/>
      <c r="BT274" s="2"/>
      <c r="BU274" s="2"/>
      <c r="BV274" s="16"/>
      <c r="BW274" s="18">
        <f t="shared" si="42"/>
        <v>0</v>
      </c>
      <c r="BX274" s="15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0</v>
      </c>
      <c r="CE274" s="2">
        <v>0</v>
      </c>
      <c r="CF274" s="2"/>
      <c r="CG274" s="2"/>
      <c r="CH274" s="2"/>
      <c r="CI274" s="16"/>
      <c r="CJ274" s="18">
        <f t="shared" si="43"/>
        <v>0</v>
      </c>
      <c r="CK274" s="15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/>
      <c r="CT274" s="2"/>
      <c r="CU274" s="2"/>
      <c r="CV274" s="16"/>
      <c r="CW274" s="18">
        <f t="shared" si="44"/>
        <v>0</v>
      </c>
    </row>
    <row r="275" spans="1:101" ht="13.05" customHeight="1" x14ac:dyDescent="0.2">
      <c r="A275" s="46" t="s">
        <v>169</v>
      </c>
      <c r="B275" s="46" t="s">
        <v>327</v>
      </c>
      <c r="C275" s="91">
        <v>400</v>
      </c>
      <c r="D275" s="46" t="s">
        <v>634</v>
      </c>
      <c r="E275" s="46" t="s">
        <v>169</v>
      </c>
      <c r="F275" s="46" t="s">
        <v>169</v>
      </c>
      <c r="G275" s="47" t="s">
        <v>33</v>
      </c>
      <c r="H275" s="71">
        <v>153</v>
      </c>
      <c r="I275" s="49" t="s">
        <v>328</v>
      </c>
      <c r="J275" s="43"/>
      <c r="K275" s="15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V275" s="16"/>
      <c r="W275" s="18">
        <f t="shared" si="38"/>
        <v>0</v>
      </c>
      <c r="X275" s="15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I275" s="16"/>
      <c r="AJ275" s="18">
        <f t="shared" si="39"/>
        <v>0</v>
      </c>
      <c r="AK275" s="15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V275" s="16"/>
      <c r="AW275" s="18">
        <f t="shared" si="40"/>
        <v>0</v>
      </c>
      <c r="AX275" s="15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I275" s="16"/>
      <c r="BJ275" s="18">
        <f t="shared" si="41"/>
        <v>0</v>
      </c>
      <c r="BK275" s="15">
        <v>0</v>
      </c>
      <c r="BL275" s="2">
        <v>0</v>
      </c>
      <c r="BM275" s="2">
        <v>0</v>
      </c>
      <c r="BN275" s="2">
        <v>0</v>
      </c>
      <c r="BO275" s="2">
        <v>0</v>
      </c>
      <c r="BP275" s="2">
        <v>0</v>
      </c>
      <c r="BQ275" s="2">
        <v>0</v>
      </c>
      <c r="BR275" s="2">
        <v>0</v>
      </c>
      <c r="BV275" s="16"/>
      <c r="BW275" s="18">
        <f t="shared" si="42"/>
        <v>0</v>
      </c>
      <c r="BX275" s="15">
        <v>0</v>
      </c>
      <c r="BY275" s="2">
        <v>0</v>
      </c>
      <c r="BZ275" s="2">
        <v>0</v>
      </c>
      <c r="CA275" s="2">
        <v>0</v>
      </c>
      <c r="CB275" s="2">
        <v>0</v>
      </c>
      <c r="CC275" s="2">
        <v>0</v>
      </c>
      <c r="CD275" s="2">
        <v>0</v>
      </c>
      <c r="CE275" s="2">
        <v>0</v>
      </c>
      <c r="CI275" s="16"/>
      <c r="CJ275" s="18">
        <f t="shared" si="43"/>
        <v>0</v>
      </c>
      <c r="CK275" s="15">
        <v>0</v>
      </c>
      <c r="CL275" s="2">
        <v>0</v>
      </c>
      <c r="CM275" s="2">
        <v>0</v>
      </c>
      <c r="CN275" s="2">
        <v>0</v>
      </c>
      <c r="CO275" s="2">
        <v>0</v>
      </c>
      <c r="CP275" s="2">
        <v>0</v>
      </c>
      <c r="CQ275" s="2">
        <v>0</v>
      </c>
      <c r="CR275" s="2">
        <v>0</v>
      </c>
      <c r="CV275" s="16"/>
      <c r="CW275" s="18">
        <f t="shared" si="44"/>
        <v>0</v>
      </c>
    </row>
    <row r="276" spans="1:101" ht="13.05" customHeight="1" x14ac:dyDescent="0.2">
      <c r="A276" s="46" t="s">
        <v>169</v>
      </c>
      <c r="B276" s="46" t="s">
        <v>327</v>
      </c>
      <c r="C276" s="91">
        <v>400</v>
      </c>
      <c r="D276" s="46" t="s">
        <v>634</v>
      </c>
      <c r="E276" s="46" t="s">
        <v>169</v>
      </c>
      <c r="F276" s="46" t="s">
        <v>169</v>
      </c>
      <c r="G276" s="47" t="s">
        <v>33</v>
      </c>
      <c r="H276" s="71">
        <v>154</v>
      </c>
      <c r="I276" s="49" t="s">
        <v>329</v>
      </c>
      <c r="J276" s="43"/>
      <c r="K276" s="15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V276" s="16"/>
      <c r="W276" s="18">
        <f t="shared" si="38"/>
        <v>0</v>
      </c>
      <c r="X276" s="15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I276" s="16"/>
      <c r="AJ276" s="18">
        <f t="shared" si="39"/>
        <v>0</v>
      </c>
      <c r="AK276" s="15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V276" s="16"/>
      <c r="AW276" s="18">
        <f t="shared" si="40"/>
        <v>0</v>
      </c>
      <c r="AX276" s="15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I276" s="16"/>
      <c r="BJ276" s="18">
        <f t="shared" si="41"/>
        <v>0</v>
      </c>
      <c r="BK276" s="15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Q276" s="2">
        <v>0</v>
      </c>
      <c r="BR276" s="2">
        <v>0</v>
      </c>
      <c r="BV276" s="16"/>
      <c r="BW276" s="18">
        <f t="shared" si="42"/>
        <v>0</v>
      </c>
      <c r="BX276" s="15">
        <v>0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0</v>
      </c>
      <c r="CE276" s="2">
        <v>0</v>
      </c>
      <c r="CI276" s="16"/>
      <c r="CJ276" s="18">
        <f t="shared" si="43"/>
        <v>0</v>
      </c>
      <c r="CK276" s="15">
        <v>0</v>
      </c>
      <c r="CL276" s="2">
        <v>0</v>
      </c>
      <c r="CM276" s="2">
        <v>0</v>
      </c>
      <c r="CN276" s="2">
        <v>0</v>
      </c>
      <c r="CO276" s="2">
        <v>0</v>
      </c>
      <c r="CP276" s="2">
        <v>0</v>
      </c>
      <c r="CQ276" s="2">
        <v>0</v>
      </c>
      <c r="CR276" s="2">
        <v>0</v>
      </c>
      <c r="CV276" s="16"/>
      <c r="CW276" s="18">
        <f t="shared" si="44"/>
        <v>0</v>
      </c>
    </row>
    <row r="277" spans="1:101" s="7" customFormat="1" ht="13.05" customHeight="1" x14ac:dyDescent="0.2">
      <c r="A277" s="46" t="s">
        <v>169</v>
      </c>
      <c r="B277" s="46" t="s">
        <v>327</v>
      </c>
      <c r="C277" s="91">
        <v>400</v>
      </c>
      <c r="D277" s="46" t="s">
        <v>634</v>
      </c>
      <c r="E277" s="46" t="s">
        <v>169</v>
      </c>
      <c r="F277" s="46" t="s">
        <v>169</v>
      </c>
      <c r="G277" s="47" t="s">
        <v>59</v>
      </c>
      <c r="H277" s="71">
        <v>155</v>
      </c>
      <c r="I277" s="49" t="s">
        <v>330</v>
      </c>
      <c r="J277" s="43"/>
      <c r="K277" s="15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/>
      <c r="T277" s="2"/>
      <c r="U277" s="2"/>
      <c r="V277" s="16"/>
      <c r="W277" s="18">
        <f t="shared" si="38"/>
        <v>0</v>
      </c>
      <c r="X277" s="15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/>
      <c r="AG277" s="2"/>
      <c r="AH277" s="2"/>
      <c r="AI277" s="16"/>
      <c r="AJ277" s="18">
        <f t="shared" si="39"/>
        <v>0</v>
      </c>
      <c r="AK277" s="15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/>
      <c r="AT277" s="2"/>
      <c r="AU277" s="2"/>
      <c r="AV277" s="16"/>
      <c r="AW277" s="18">
        <f t="shared" si="40"/>
        <v>0</v>
      </c>
      <c r="AX277" s="15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/>
      <c r="BG277" s="2"/>
      <c r="BH277" s="2"/>
      <c r="BI277" s="16"/>
      <c r="BJ277" s="18">
        <f t="shared" si="41"/>
        <v>0</v>
      </c>
      <c r="BK277" s="15">
        <v>0</v>
      </c>
      <c r="BL277" s="2">
        <v>0</v>
      </c>
      <c r="BM277" s="2">
        <v>0</v>
      </c>
      <c r="BN277" s="2">
        <v>0</v>
      </c>
      <c r="BO277" s="2">
        <v>0</v>
      </c>
      <c r="BP277" s="2">
        <v>0</v>
      </c>
      <c r="BQ277" s="2">
        <v>0</v>
      </c>
      <c r="BR277" s="2">
        <v>0</v>
      </c>
      <c r="BS277" s="2"/>
      <c r="BT277" s="2"/>
      <c r="BU277" s="2"/>
      <c r="BV277" s="16"/>
      <c r="BW277" s="18">
        <f t="shared" si="42"/>
        <v>0</v>
      </c>
      <c r="BX277" s="15">
        <v>0</v>
      </c>
      <c r="BY277" s="2">
        <v>0</v>
      </c>
      <c r="BZ277" s="2">
        <v>0</v>
      </c>
      <c r="CA277" s="2">
        <v>0</v>
      </c>
      <c r="CB277" s="2">
        <v>0</v>
      </c>
      <c r="CC277" s="2">
        <v>0</v>
      </c>
      <c r="CD277" s="2">
        <v>0</v>
      </c>
      <c r="CE277" s="2">
        <v>0</v>
      </c>
      <c r="CF277" s="2"/>
      <c r="CG277" s="2"/>
      <c r="CH277" s="2"/>
      <c r="CI277" s="16"/>
      <c r="CJ277" s="18">
        <f t="shared" si="43"/>
        <v>0</v>
      </c>
      <c r="CK277" s="15">
        <v>0</v>
      </c>
      <c r="CL277" s="2">
        <v>0</v>
      </c>
      <c r="CM277" s="2">
        <v>0</v>
      </c>
      <c r="CN277" s="2">
        <v>0</v>
      </c>
      <c r="CO277" s="2">
        <v>0</v>
      </c>
      <c r="CP277" s="2">
        <v>0</v>
      </c>
      <c r="CQ277" s="2">
        <v>0</v>
      </c>
      <c r="CR277" s="2">
        <v>0</v>
      </c>
      <c r="CS277" s="2"/>
      <c r="CT277" s="2"/>
      <c r="CU277" s="2"/>
      <c r="CV277" s="16"/>
      <c r="CW277" s="18">
        <f t="shared" si="44"/>
        <v>0</v>
      </c>
    </row>
    <row r="278" spans="1:101" ht="13.05" customHeight="1" x14ac:dyDescent="0.2">
      <c r="A278" s="46" t="s">
        <v>169</v>
      </c>
      <c r="B278" s="46" t="s">
        <v>327</v>
      </c>
      <c r="C278" s="91">
        <v>400</v>
      </c>
      <c r="D278" s="46" t="s">
        <v>634</v>
      </c>
      <c r="E278" s="46" t="s">
        <v>169</v>
      </c>
      <c r="F278" s="46" t="s">
        <v>169</v>
      </c>
      <c r="G278" s="47" t="s">
        <v>33</v>
      </c>
      <c r="H278" s="71">
        <v>156</v>
      </c>
      <c r="I278" s="49" t="s">
        <v>331</v>
      </c>
      <c r="J278" s="43"/>
      <c r="K278" s="15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V278" s="16"/>
      <c r="W278" s="18">
        <f t="shared" si="38"/>
        <v>0</v>
      </c>
      <c r="X278" s="15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I278" s="16"/>
      <c r="AJ278" s="18">
        <f t="shared" si="39"/>
        <v>0</v>
      </c>
      <c r="AK278" s="15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V278" s="16"/>
      <c r="AW278" s="18">
        <f t="shared" si="40"/>
        <v>0</v>
      </c>
      <c r="AX278" s="15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I278" s="16"/>
      <c r="BJ278" s="18">
        <f t="shared" si="41"/>
        <v>0</v>
      </c>
      <c r="BK278" s="15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V278" s="16"/>
      <c r="BW278" s="18">
        <f t="shared" si="42"/>
        <v>0</v>
      </c>
      <c r="BX278" s="15">
        <v>0</v>
      </c>
      <c r="BY278" s="2">
        <v>0</v>
      </c>
      <c r="BZ278" s="2">
        <v>0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I278" s="16"/>
      <c r="CJ278" s="18">
        <f t="shared" si="43"/>
        <v>0</v>
      </c>
      <c r="CK278" s="15">
        <v>0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V278" s="16"/>
      <c r="CW278" s="18">
        <f t="shared" si="44"/>
        <v>0</v>
      </c>
    </row>
    <row r="279" spans="1:101" s="6" customFormat="1" ht="13.05" customHeight="1" x14ac:dyDescent="0.2">
      <c r="A279" s="46" t="s">
        <v>169</v>
      </c>
      <c r="B279" s="46" t="s">
        <v>332</v>
      </c>
      <c r="C279" s="91">
        <v>400</v>
      </c>
      <c r="D279" s="46" t="s">
        <v>634</v>
      </c>
      <c r="E279" s="46" t="s">
        <v>169</v>
      </c>
      <c r="F279" s="46" t="s">
        <v>169</v>
      </c>
      <c r="G279" s="47" t="s">
        <v>135</v>
      </c>
      <c r="H279" s="71">
        <v>137</v>
      </c>
      <c r="I279" s="49" t="s">
        <v>333</v>
      </c>
      <c r="J279" s="43"/>
      <c r="K279" s="15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/>
      <c r="T279" s="2"/>
      <c r="U279" s="2"/>
      <c r="V279" s="16"/>
      <c r="W279" s="18">
        <f t="shared" si="38"/>
        <v>0</v>
      </c>
      <c r="X279" s="15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/>
      <c r="AG279" s="2"/>
      <c r="AH279" s="2"/>
      <c r="AI279" s="16"/>
      <c r="AJ279" s="18">
        <f t="shared" si="39"/>
        <v>0</v>
      </c>
      <c r="AK279" s="15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/>
      <c r="AT279" s="2"/>
      <c r="AU279" s="2"/>
      <c r="AV279" s="16"/>
      <c r="AW279" s="18">
        <f t="shared" si="40"/>
        <v>0</v>
      </c>
      <c r="AX279" s="15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/>
      <c r="BG279" s="2"/>
      <c r="BH279" s="2"/>
      <c r="BI279" s="16"/>
      <c r="BJ279" s="18">
        <f t="shared" si="41"/>
        <v>0</v>
      </c>
      <c r="BK279" s="15">
        <v>0</v>
      </c>
      <c r="BL279" s="2">
        <v>0</v>
      </c>
      <c r="BM279" s="2">
        <v>0</v>
      </c>
      <c r="BN279" s="2">
        <v>0</v>
      </c>
      <c r="BO279" s="2">
        <v>0</v>
      </c>
      <c r="BP279" s="2">
        <v>0</v>
      </c>
      <c r="BQ279" s="2">
        <v>0</v>
      </c>
      <c r="BR279" s="2">
        <v>0</v>
      </c>
      <c r="BS279" s="2"/>
      <c r="BT279" s="2"/>
      <c r="BU279" s="2"/>
      <c r="BV279" s="16"/>
      <c r="BW279" s="18">
        <f t="shared" si="42"/>
        <v>0</v>
      </c>
      <c r="BX279" s="15">
        <v>0</v>
      </c>
      <c r="BY279" s="2">
        <v>0</v>
      </c>
      <c r="BZ279" s="2">
        <v>0</v>
      </c>
      <c r="CA279" s="2">
        <v>0</v>
      </c>
      <c r="CB279" s="2">
        <v>0</v>
      </c>
      <c r="CC279" s="2">
        <v>0</v>
      </c>
      <c r="CD279" s="2">
        <v>0</v>
      </c>
      <c r="CE279" s="2">
        <v>0</v>
      </c>
      <c r="CF279" s="2"/>
      <c r="CG279" s="2"/>
      <c r="CH279" s="2"/>
      <c r="CI279" s="16"/>
      <c r="CJ279" s="18">
        <f t="shared" si="43"/>
        <v>0</v>
      </c>
      <c r="CK279" s="15">
        <v>0</v>
      </c>
      <c r="CL279" s="2">
        <v>0</v>
      </c>
      <c r="CM279" s="2">
        <v>0</v>
      </c>
      <c r="CN279" s="2">
        <v>0</v>
      </c>
      <c r="CO279" s="2">
        <v>0</v>
      </c>
      <c r="CP279" s="2">
        <v>0</v>
      </c>
      <c r="CQ279" s="2">
        <v>0</v>
      </c>
      <c r="CR279" s="2">
        <v>0</v>
      </c>
      <c r="CS279" s="2"/>
      <c r="CT279" s="2"/>
      <c r="CU279" s="2"/>
      <c r="CV279" s="16"/>
      <c r="CW279" s="18">
        <f t="shared" si="44"/>
        <v>0</v>
      </c>
    </row>
    <row r="280" spans="1:101" ht="13.05" customHeight="1" x14ac:dyDescent="0.2">
      <c r="A280" s="46" t="s">
        <v>169</v>
      </c>
      <c r="B280" s="46" t="s">
        <v>332</v>
      </c>
      <c r="C280" s="91">
        <v>400</v>
      </c>
      <c r="D280" s="46" t="s">
        <v>634</v>
      </c>
      <c r="E280" s="46" t="s">
        <v>169</v>
      </c>
      <c r="F280" s="46" t="s">
        <v>169</v>
      </c>
      <c r="G280" s="47" t="s">
        <v>33</v>
      </c>
      <c r="H280" s="71">
        <v>139</v>
      </c>
      <c r="I280" s="49" t="s">
        <v>334</v>
      </c>
      <c r="J280" s="43"/>
      <c r="K280" s="15">
        <v>0</v>
      </c>
      <c r="L280" s="2">
        <v>0</v>
      </c>
      <c r="M280" s="2">
        <v>0</v>
      </c>
      <c r="N280" s="2">
        <v>0</v>
      </c>
      <c r="O280" s="2">
        <v>1</v>
      </c>
      <c r="P280" s="2">
        <v>0</v>
      </c>
      <c r="Q280" s="2">
        <v>0</v>
      </c>
      <c r="R280" s="2">
        <v>0</v>
      </c>
      <c r="V280" s="16"/>
      <c r="W280" s="18">
        <f t="shared" si="38"/>
        <v>1</v>
      </c>
      <c r="X280" s="15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I280" s="16"/>
      <c r="AJ280" s="18">
        <f t="shared" si="39"/>
        <v>0</v>
      </c>
      <c r="AK280" s="15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Q280" s="2">
        <v>0</v>
      </c>
      <c r="AR280" s="2">
        <v>0</v>
      </c>
      <c r="AV280" s="16"/>
      <c r="AW280" s="18">
        <f t="shared" si="40"/>
        <v>0</v>
      </c>
      <c r="AX280" s="15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I280" s="16"/>
      <c r="BJ280" s="18">
        <f t="shared" si="41"/>
        <v>0</v>
      </c>
      <c r="BK280" s="15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Q280" s="2">
        <v>0</v>
      </c>
      <c r="BR280" s="2">
        <v>0</v>
      </c>
      <c r="BV280" s="16"/>
      <c r="BW280" s="18">
        <f t="shared" si="42"/>
        <v>0</v>
      </c>
      <c r="BX280" s="15">
        <v>0</v>
      </c>
      <c r="BY280" s="2">
        <v>0</v>
      </c>
      <c r="BZ280" s="2">
        <v>0</v>
      </c>
      <c r="CA280" s="2">
        <v>0</v>
      </c>
      <c r="CB280" s="2">
        <v>0</v>
      </c>
      <c r="CC280" s="2">
        <v>0</v>
      </c>
      <c r="CD280" s="2">
        <v>0</v>
      </c>
      <c r="CE280" s="2">
        <v>0</v>
      </c>
      <c r="CI280" s="16"/>
      <c r="CJ280" s="18">
        <f t="shared" si="43"/>
        <v>0</v>
      </c>
      <c r="CK280" s="15">
        <v>0</v>
      </c>
      <c r="CL280" s="2">
        <v>0</v>
      </c>
      <c r="CM280" s="2">
        <v>0</v>
      </c>
      <c r="CN280" s="2">
        <v>0</v>
      </c>
      <c r="CO280" s="2">
        <v>0</v>
      </c>
      <c r="CP280" s="2">
        <v>0</v>
      </c>
      <c r="CQ280" s="2">
        <v>0</v>
      </c>
      <c r="CR280" s="2">
        <v>0</v>
      </c>
      <c r="CV280" s="16"/>
      <c r="CW280" s="18">
        <f t="shared" si="44"/>
        <v>0</v>
      </c>
    </row>
    <row r="281" spans="1:101" ht="13.05" customHeight="1" x14ac:dyDescent="0.2">
      <c r="A281" s="46" t="s">
        <v>169</v>
      </c>
      <c r="B281" s="46" t="s">
        <v>332</v>
      </c>
      <c r="C281" s="91">
        <v>400</v>
      </c>
      <c r="D281" s="46" t="s">
        <v>634</v>
      </c>
      <c r="E281" s="46" t="s">
        <v>169</v>
      </c>
      <c r="F281" s="46" t="s">
        <v>169</v>
      </c>
      <c r="G281" s="47" t="s">
        <v>33</v>
      </c>
      <c r="H281" s="71">
        <v>140</v>
      </c>
      <c r="I281" s="49" t="s">
        <v>335</v>
      </c>
      <c r="J281" s="43"/>
      <c r="K281" s="15">
        <v>0</v>
      </c>
      <c r="L281" s="2">
        <v>0</v>
      </c>
      <c r="M281" s="2">
        <v>0</v>
      </c>
      <c r="N281" s="2">
        <v>0</v>
      </c>
      <c r="O281" s="2">
        <v>4</v>
      </c>
      <c r="P281" s="2">
        <v>0</v>
      </c>
      <c r="Q281" s="2">
        <v>0</v>
      </c>
      <c r="R281" s="2">
        <v>0</v>
      </c>
      <c r="V281" s="16"/>
      <c r="W281" s="18">
        <f t="shared" si="38"/>
        <v>4</v>
      </c>
      <c r="X281" s="15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I281" s="16"/>
      <c r="AJ281" s="18">
        <f t="shared" si="39"/>
        <v>0</v>
      </c>
      <c r="AK281" s="15">
        <v>0</v>
      </c>
      <c r="AL281" s="2">
        <v>0</v>
      </c>
      <c r="AM281" s="2">
        <v>0</v>
      </c>
      <c r="AN281" s="2">
        <v>0</v>
      </c>
      <c r="AO281" s="2">
        <v>3</v>
      </c>
      <c r="AP281" s="2">
        <v>0</v>
      </c>
      <c r="AQ281" s="2">
        <v>0</v>
      </c>
      <c r="AR281" s="2">
        <v>0</v>
      </c>
      <c r="AV281" s="16"/>
      <c r="AW281" s="18">
        <f t="shared" si="40"/>
        <v>3</v>
      </c>
      <c r="AX281" s="15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I281" s="16"/>
      <c r="BJ281" s="18">
        <f t="shared" si="41"/>
        <v>0</v>
      </c>
      <c r="BK281" s="15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Q281" s="2">
        <v>0</v>
      </c>
      <c r="BR281" s="2">
        <v>0</v>
      </c>
      <c r="BV281" s="16"/>
      <c r="BW281" s="18">
        <f t="shared" si="42"/>
        <v>0</v>
      </c>
      <c r="BX281" s="15">
        <v>0</v>
      </c>
      <c r="BY281" s="2">
        <v>0</v>
      </c>
      <c r="BZ281" s="2">
        <v>0</v>
      </c>
      <c r="CA281" s="2">
        <v>0</v>
      </c>
      <c r="CB281" s="2">
        <v>0</v>
      </c>
      <c r="CC281" s="2">
        <v>0</v>
      </c>
      <c r="CD281" s="2">
        <v>0</v>
      </c>
      <c r="CE281" s="2">
        <v>0</v>
      </c>
      <c r="CI281" s="16"/>
      <c r="CJ281" s="18">
        <f t="shared" si="43"/>
        <v>0</v>
      </c>
      <c r="CK281" s="15">
        <v>0</v>
      </c>
      <c r="CL281" s="2">
        <v>0</v>
      </c>
      <c r="CM281" s="2">
        <v>0</v>
      </c>
      <c r="CN281" s="2">
        <v>0</v>
      </c>
      <c r="CO281" s="2">
        <v>0</v>
      </c>
      <c r="CP281" s="2">
        <v>0</v>
      </c>
      <c r="CQ281" s="2">
        <v>0</v>
      </c>
      <c r="CR281" s="2">
        <v>0</v>
      </c>
      <c r="CV281" s="16"/>
      <c r="CW281" s="18">
        <f t="shared" si="44"/>
        <v>0</v>
      </c>
    </row>
    <row r="282" spans="1:101" ht="13.05" customHeight="1" x14ac:dyDescent="0.2">
      <c r="A282" s="46" t="s">
        <v>169</v>
      </c>
      <c r="B282" s="46" t="s">
        <v>332</v>
      </c>
      <c r="C282" s="91">
        <v>400</v>
      </c>
      <c r="D282" s="46" t="s">
        <v>634</v>
      </c>
      <c r="E282" s="46" t="s">
        <v>169</v>
      </c>
      <c r="F282" s="46" t="s">
        <v>169</v>
      </c>
      <c r="G282" s="47" t="s">
        <v>33</v>
      </c>
      <c r="H282" s="71">
        <v>141</v>
      </c>
      <c r="I282" s="49" t="s">
        <v>336</v>
      </c>
      <c r="J282" s="43"/>
      <c r="K282" s="15">
        <v>0</v>
      </c>
      <c r="L282" s="2">
        <v>0</v>
      </c>
      <c r="M282" s="2">
        <v>0</v>
      </c>
      <c r="N282" s="2">
        <v>0</v>
      </c>
      <c r="O282" s="2">
        <v>9</v>
      </c>
      <c r="P282" s="2">
        <v>0</v>
      </c>
      <c r="Q282" s="2">
        <v>0</v>
      </c>
      <c r="R282" s="2">
        <v>0</v>
      </c>
      <c r="V282" s="16"/>
      <c r="W282" s="18">
        <f t="shared" si="38"/>
        <v>9</v>
      </c>
      <c r="X282" s="15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I282" s="16"/>
      <c r="AJ282" s="18">
        <f t="shared" si="39"/>
        <v>0</v>
      </c>
      <c r="AK282" s="15">
        <v>0</v>
      </c>
      <c r="AL282" s="2">
        <v>0</v>
      </c>
      <c r="AM282" s="2">
        <v>0</v>
      </c>
      <c r="AN282" s="2">
        <v>0</v>
      </c>
      <c r="AO282" s="2">
        <v>8</v>
      </c>
      <c r="AP282" s="2">
        <v>0</v>
      </c>
      <c r="AQ282" s="2">
        <v>0</v>
      </c>
      <c r="AR282" s="2">
        <v>0</v>
      </c>
      <c r="AV282" s="16"/>
      <c r="AW282" s="18">
        <f t="shared" si="40"/>
        <v>8</v>
      </c>
      <c r="AX282" s="15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I282" s="16"/>
      <c r="BJ282" s="18">
        <f t="shared" si="41"/>
        <v>0</v>
      </c>
      <c r="BK282" s="15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Q282" s="2">
        <v>0</v>
      </c>
      <c r="BR282" s="2">
        <v>0</v>
      </c>
      <c r="BV282" s="16"/>
      <c r="BW282" s="18">
        <f t="shared" si="42"/>
        <v>0</v>
      </c>
      <c r="BX282" s="15">
        <v>0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I282" s="16"/>
      <c r="CJ282" s="18">
        <f t="shared" si="43"/>
        <v>0</v>
      </c>
      <c r="CK282" s="15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V282" s="16"/>
      <c r="CW282" s="18">
        <f t="shared" si="44"/>
        <v>0</v>
      </c>
    </row>
    <row r="283" spans="1:101" ht="13.05" customHeight="1" x14ac:dyDescent="0.2">
      <c r="A283" s="46" t="s">
        <v>169</v>
      </c>
      <c r="B283" s="46" t="s">
        <v>332</v>
      </c>
      <c r="C283" s="91">
        <v>400</v>
      </c>
      <c r="D283" s="46" t="s">
        <v>634</v>
      </c>
      <c r="E283" s="46" t="s">
        <v>169</v>
      </c>
      <c r="F283" s="46" t="s">
        <v>169</v>
      </c>
      <c r="G283" s="47" t="s">
        <v>33</v>
      </c>
      <c r="H283" s="71">
        <v>6690</v>
      </c>
      <c r="I283" s="49" t="s">
        <v>337</v>
      </c>
      <c r="J283" s="43"/>
      <c r="K283" s="15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V283" s="16"/>
      <c r="W283" s="18">
        <f t="shared" si="38"/>
        <v>0</v>
      </c>
      <c r="X283" s="15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I283" s="16"/>
      <c r="AJ283" s="18">
        <f t="shared" si="39"/>
        <v>0</v>
      </c>
      <c r="AK283" s="15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V283" s="16"/>
      <c r="AW283" s="18">
        <f t="shared" si="40"/>
        <v>0</v>
      </c>
      <c r="AX283" s="15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I283" s="16"/>
      <c r="BJ283" s="18">
        <f t="shared" si="41"/>
        <v>0</v>
      </c>
      <c r="BK283" s="15">
        <v>0</v>
      </c>
      <c r="BL283" s="2">
        <v>0</v>
      </c>
      <c r="BM283" s="2">
        <v>0</v>
      </c>
      <c r="BN283" s="2">
        <v>0</v>
      </c>
      <c r="BO283" s="2">
        <v>0</v>
      </c>
      <c r="BP283" s="2">
        <v>0</v>
      </c>
      <c r="BQ283" s="2">
        <v>0</v>
      </c>
      <c r="BR283" s="2">
        <v>0</v>
      </c>
      <c r="BV283" s="16"/>
      <c r="BW283" s="18">
        <f t="shared" si="42"/>
        <v>0</v>
      </c>
      <c r="BX283" s="15">
        <v>0</v>
      </c>
      <c r="BY283" s="2">
        <v>0</v>
      </c>
      <c r="BZ283" s="2">
        <v>0</v>
      </c>
      <c r="CA283" s="2">
        <v>0</v>
      </c>
      <c r="CB283" s="2">
        <v>0</v>
      </c>
      <c r="CC283" s="2">
        <v>0</v>
      </c>
      <c r="CD283" s="2">
        <v>0</v>
      </c>
      <c r="CE283" s="2">
        <v>0</v>
      </c>
      <c r="CI283" s="16"/>
      <c r="CJ283" s="18">
        <f t="shared" si="43"/>
        <v>0</v>
      </c>
      <c r="CK283" s="15">
        <v>0</v>
      </c>
      <c r="CL283" s="2">
        <v>0</v>
      </c>
      <c r="CM283" s="2">
        <v>0</v>
      </c>
      <c r="CN283" s="2">
        <v>0</v>
      </c>
      <c r="CO283" s="2">
        <v>0</v>
      </c>
      <c r="CP283" s="2">
        <v>0</v>
      </c>
      <c r="CQ283" s="2">
        <v>0</v>
      </c>
      <c r="CR283" s="2">
        <v>0</v>
      </c>
      <c r="CV283" s="16"/>
      <c r="CW283" s="18">
        <f t="shared" si="44"/>
        <v>0</v>
      </c>
    </row>
    <row r="284" spans="1:101" ht="13.05" customHeight="1" x14ac:dyDescent="0.2">
      <c r="A284" s="46" t="s">
        <v>169</v>
      </c>
      <c r="B284" s="46" t="s">
        <v>332</v>
      </c>
      <c r="C284" s="91">
        <v>400</v>
      </c>
      <c r="D284" s="46" t="s">
        <v>634</v>
      </c>
      <c r="E284" s="46" t="s">
        <v>169</v>
      </c>
      <c r="F284" s="46" t="s">
        <v>169</v>
      </c>
      <c r="G284" s="47" t="s">
        <v>33</v>
      </c>
      <c r="H284" s="71">
        <v>138</v>
      </c>
      <c r="I284" s="49" t="s">
        <v>535</v>
      </c>
      <c r="J284" s="43"/>
      <c r="K284" s="15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V284" s="16"/>
      <c r="W284" s="18">
        <f t="shared" si="38"/>
        <v>0</v>
      </c>
      <c r="X284" s="15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I284" s="16"/>
      <c r="AJ284" s="18">
        <f t="shared" si="39"/>
        <v>0</v>
      </c>
      <c r="AK284" s="15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</v>
      </c>
      <c r="AQ284" s="2">
        <v>0</v>
      </c>
      <c r="AR284" s="2">
        <v>0</v>
      </c>
      <c r="AV284" s="16"/>
      <c r="AW284" s="18">
        <f t="shared" si="40"/>
        <v>0</v>
      </c>
      <c r="AX284" s="15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2">
        <v>0</v>
      </c>
      <c r="BI284" s="16"/>
      <c r="BJ284" s="18">
        <f t="shared" si="41"/>
        <v>0</v>
      </c>
      <c r="BK284" s="15">
        <v>0</v>
      </c>
      <c r="BL284" s="2">
        <v>0</v>
      </c>
      <c r="BM284" s="2">
        <v>0</v>
      </c>
      <c r="BN284" s="2">
        <v>0</v>
      </c>
      <c r="BO284" s="2">
        <v>0</v>
      </c>
      <c r="BP284" s="2">
        <v>0</v>
      </c>
      <c r="BQ284" s="2">
        <v>0</v>
      </c>
      <c r="BR284" s="2">
        <v>0</v>
      </c>
      <c r="BV284" s="16"/>
      <c r="BW284" s="18">
        <f t="shared" si="42"/>
        <v>0</v>
      </c>
      <c r="BX284" s="15">
        <v>0</v>
      </c>
      <c r="BY284" s="2">
        <v>0</v>
      </c>
      <c r="BZ284" s="2">
        <v>0</v>
      </c>
      <c r="CA284" s="2">
        <v>0</v>
      </c>
      <c r="CB284" s="2">
        <v>0</v>
      </c>
      <c r="CC284" s="2">
        <v>0</v>
      </c>
      <c r="CD284" s="2">
        <v>0</v>
      </c>
      <c r="CE284" s="2">
        <v>0</v>
      </c>
      <c r="CI284" s="16"/>
      <c r="CJ284" s="18">
        <f t="shared" si="43"/>
        <v>0</v>
      </c>
      <c r="CK284" s="15">
        <v>0</v>
      </c>
      <c r="CL284" s="2">
        <v>0</v>
      </c>
      <c r="CM284" s="2">
        <v>0</v>
      </c>
      <c r="CN284" s="2">
        <v>0</v>
      </c>
      <c r="CO284" s="2">
        <v>0</v>
      </c>
      <c r="CP284" s="2">
        <v>0</v>
      </c>
      <c r="CQ284" s="2">
        <v>0</v>
      </c>
      <c r="CR284" s="2">
        <v>0</v>
      </c>
      <c r="CV284" s="16"/>
      <c r="CW284" s="18">
        <f t="shared" si="44"/>
        <v>0</v>
      </c>
    </row>
    <row r="285" spans="1:101" s="7" customFormat="1" ht="13.05" customHeight="1" x14ac:dyDescent="0.2">
      <c r="A285" s="46" t="s">
        <v>169</v>
      </c>
      <c r="B285" s="46" t="s">
        <v>338</v>
      </c>
      <c r="C285" s="91">
        <v>400</v>
      </c>
      <c r="D285" s="46" t="s">
        <v>634</v>
      </c>
      <c r="E285" s="46" t="s">
        <v>169</v>
      </c>
      <c r="F285" s="46" t="s">
        <v>169</v>
      </c>
      <c r="G285" s="47" t="s">
        <v>59</v>
      </c>
      <c r="H285" s="71">
        <v>129</v>
      </c>
      <c r="I285" s="49" t="s">
        <v>339</v>
      </c>
      <c r="J285" s="43"/>
      <c r="K285" s="15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/>
      <c r="T285" s="2"/>
      <c r="U285" s="2"/>
      <c r="V285" s="16"/>
      <c r="W285" s="18">
        <f t="shared" si="38"/>
        <v>0</v>
      </c>
      <c r="X285" s="15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/>
      <c r="AG285" s="2"/>
      <c r="AH285" s="2"/>
      <c r="AI285" s="16"/>
      <c r="AJ285" s="18">
        <f t="shared" si="39"/>
        <v>0</v>
      </c>
      <c r="AK285" s="15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/>
      <c r="AT285" s="2"/>
      <c r="AU285" s="2"/>
      <c r="AV285" s="16"/>
      <c r="AW285" s="18">
        <f t="shared" si="40"/>
        <v>0</v>
      </c>
      <c r="AX285" s="15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/>
      <c r="BG285" s="2"/>
      <c r="BH285" s="2"/>
      <c r="BI285" s="16"/>
      <c r="BJ285" s="18">
        <f t="shared" si="41"/>
        <v>0</v>
      </c>
      <c r="BK285" s="15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/>
      <c r="BT285" s="2"/>
      <c r="BU285" s="2"/>
      <c r="BV285" s="16"/>
      <c r="BW285" s="18">
        <f t="shared" si="42"/>
        <v>0</v>
      </c>
      <c r="BX285" s="15">
        <v>0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/>
      <c r="CG285" s="2"/>
      <c r="CH285" s="2"/>
      <c r="CI285" s="16"/>
      <c r="CJ285" s="18">
        <f t="shared" si="43"/>
        <v>0</v>
      </c>
      <c r="CK285" s="15">
        <v>0</v>
      </c>
      <c r="CL285" s="2">
        <v>0</v>
      </c>
      <c r="CM285" s="2">
        <v>0</v>
      </c>
      <c r="CN285" s="2">
        <v>0</v>
      </c>
      <c r="CO285" s="2">
        <v>0</v>
      </c>
      <c r="CP285" s="2">
        <v>0</v>
      </c>
      <c r="CQ285" s="2">
        <v>0</v>
      </c>
      <c r="CR285" s="2">
        <v>0</v>
      </c>
      <c r="CS285" s="2"/>
      <c r="CT285" s="2"/>
      <c r="CU285" s="2"/>
      <c r="CV285" s="16"/>
      <c r="CW285" s="18">
        <f t="shared" si="44"/>
        <v>0</v>
      </c>
    </row>
    <row r="286" spans="1:101" ht="13.05" customHeight="1" x14ac:dyDescent="0.2">
      <c r="A286" s="46" t="s">
        <v>169</v>
      </c>
      <c r="B286" s="46" t="s">
        <v>340</v>
      </c>
      <c r="C286" s="91">
        <v>400</v>
      </c>
      <c r="D286" s="46" t="s">
        <v>634</v>
      </c>
      <c r="E286" s="46" t="s">
        <v>169</v>
      </c>
      <c r="F286" s="46" t="s">
        <v>169</v>
      </c>
      <c r="G286" s="47" t="s">
        <v>33</v>
      </c>
      <c r="H286" s="71">
        <v>159</v>
      </c>
      <c r="I286" s="49" t="s">
        <v>341</v>
      </c>
      <c r="J286" s="43"/>
      <c r="K286" s="15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V286" s="16"/>
      <c r="W286" s="18">
        <f t="shared" si="38"/>
        <v>0</v>
      </c>
      <c r="X286" s="15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I286" s="16"/>
      <c r="AJ286" s="18">
        <f t="shared" si="39"/>
        <v>0</v>
      </c>
      <c r="AK286" s="15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V286" s="16"/>
      <c r="AW286" s="18">
        <f t="shared" si="40"/>
        <v>0</v>
      </c>
      <c r="AX286" s="15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I286" s="16"/>
      <c r="BJ286" s="18">
        <f t="shared" si="41"/>
        <v>0</v>
      </c>
      <c r="BK286" s="15">
        <v>0</v>
      </c>
      <c r="BL286" s="2">
        <v>0</v>
      </c>
      <c r="BM286" s="2">
        <v>0</v>
      </c>
      <c r="BN286" s="2">
        <v>0</v>
      </c>
      <c r="BO286" s="2">
        <v>0</v>
      </c>
      <c r="BP286" s="2">
        <v>0</v>
      </c>
      <c r="BQ286" s="2">
        <v>0</v>
      </c>
      <c r="BR286" s="2">
        <v>0</v>
      </c>
      <c r="BV286" s="16"/>
      <c r="BW286" s="18">
        <f t="shared" si="42"/>
        <v>0</v>
      </c>
      <c r="BX286" s="15">
        <v>0</v>
      </c>
      <c r="BY286" s="2">
        <v>0</v>
      </c>
      <c r="BZ286" s="2">
        <v>0</v>
      </c>
      <c r="CA286" s="2">
        <v>0</v>
      </c>
      <c r="CB286" s="2">
        <v>0</v>
      </c>
      <c r="CC286" s="2">
        <v>0</v>
      </c>
      <c r="CD286" s="2">
        <v>0</v>
      </c>
      <c r="CE286" s="2">
        <v>0</v>
      </c>
      <c r="CI286" s="16"/>
      <c r="CJ286" s="18">
        <f t="shared" si="43"/>
        <v>0</v>
      </c>
      <c r="CK286" s="15">
        <v>0</v>
      </c>
      <c r="CL286" s="2">
        <v>0</v>
      </c>
      <c r="CM286" s="2">
        <v>0</v>
      </c>
      <c r="CN286" s="2">
        <v>0</v>
      </c>
      <c r="CO286" s="2">
        <v>0</v>
      </c>
      <c r="CP286" s="2">
        <v>0</v>
      </c>
      <c r="CQ286" s="2">
        <v>0</v>
      </c>
      <c r="CR286" s="2">
        <v>0</v>
      </c>
      <c r="CV286" s="16"/>
      <c r="CW286" s="18">
        <f t="shared" si="44"/>
        <v>0</v>
      </c>
    </row>
    <row r="287" spans="1:101" ht="13.05" customHeight="1" x14ac:dyDescent="0.2">
      <c r="A287" s="46" t="s">
        <v>169</v>
      </c>
      <c r="B287" s="46" t="s">
        <v>338</v>
      </c>
      <c r="C287" s="91">
        <v>400</v>
      </c>
      <c r="D287" s="46" t="s">
        <v>634</v>
      </c>
      <c r="E287" s="46" t="s">
        <v>169</v>
      </c>
      <c r="F287" s="46" t="s">
        <v>169</v>
      </c>
      <c r="G287" s="47" t="s">
        <v>33</v>
      </c>
      <c r="H287" s="71">
        <v>130</v>
      </c>
      <c r="I287" s="49" t="s">
        <v>342</v>
      </c>
      <c r="J287" s="43"/>
      <c r="K287" s="15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V287" s="16"/>
      <c r="W287" s="18">
        <f t="shared" si="38"/>
        <v>0</v>
      </c>
      <c r="X287" s="15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I287" s="16"/>
      <c r="AJ287" s="18">
        <f t="shared" si="39"/>
        <v>0</v>
      </c>
      <c r="AK287" s="15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R287" s="2">
        <v>0</v>
      </c>
      <c r="AV287" s="16"/>
      <c r="AW287" s="18">
        <f t="shared" si="40"/>
        <v>0</v>
      </c>
      <c r="AX287" s="15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I287" s="16"/>
      <c r="BJ287" s="18">
        <f t="shared" si="41"/>
        <v>0</v>
      </c>
      <c r="BK287" s="15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Q287" s="2">
        <v>0</v>
      </c>
      <c r="BR287" s="2">
        <v>0</v>
      </c>
      <c r="BV287" s="16"/>
      <c r="BW287" s="18">
        <f t="shared" si="42"/>
        <v>0</v>
      </c>
      <c r="BX287" s="15">
        <v>0</v>
      </c>
      <c r="BY287" s="2">
        <v>0</v>
      </c>
      <c r="BZ287" s="2">
        <v>0</v>
      </c>
      <c r="CA287" s="2">
        <v>0</v>
      </c>
      <c r="CB287" s="2">
        <v>0</v>
      </c>
      <c r="CC287" s="2">
        <v>0</v>
      </c>
      <c r="CD287" s="2">
        <v>0</v>
      </c>
      <c r="CE287" s="2">
        <v>0</v>
      </c>
      <c r="CI287" s="16"/>
      <c r="CJ287" s="18">
        <f t="shared" si="43"/>
        <v>0</v>
      </c>
      <c r="CK287" s="15">
        <v>0</v>
      </c>
      <c r="CL287" s="2">
        <v>0</v>
      </c>
      <c r="CM287" s="2">
        <v>0</v>
      </c>
      <c r="CN287" s="2">
        <v>0</v>
      </c>
      <c r="CO287" s="2">
        <v>0</v>
      </c>
      <c r="CP287" s="2">
        <v>0</v>
      </c>
      <c r="CQ287" s="2">
        <v>0</v>
      </c>
      <c r="CR287" s="2">
        <v>0</v>
      </c>
      <c r="CV287" s="16"/>
      <c r="CW287" s="18">
        <f t="shared" si="44"/>
        <v>0</v>
      </c>
    </row>
    <row r="288" spans="1:101" ht="13.05" customHeight="1" x14ac:dyDescent="0.2">
      <c r="A288" s="46" t="s">
        <v>169</v>
      </c>
      <c r="B288" s="46" t="s">
        <v>338</v>
      </c>
      <c r="C288" s="91">
        <v>400</v>
      </c>
      <c r="D288" s="46" t="s">
        <v>634</v>
      </c>
      <c r="E288" s="46" t="s">
        <v>169</v>
      </c>
      <c r="F288" s="46" t="s">
        <v>169</v>
      </c>
      <c r="G288" s="47" t="s">
        <v>33</v>
      </c>
      <c r="H288" s="71">
        <v>131</v>
      </c>
      <c r="I288" s="49" t="s">
        <v>343</v>
      </c>
      <c r="J288" s="43"/>
      <c r="K288" s="15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V288" s="16"/>
      <c r="W288" s="18">
        <f t="shared" si="38"/>
        <v>0</v>
      </c>
      <c r="X288" s="15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I288" s="16"/>
      <c r="AJ288" s="18">
        <f t="shared" si="39"/>
        <v>0</v>
      </c>
      <c r="AK288" s="15">
        <v>0</v>
      </c>
      <c r="AL288" s="2">
        <v>0</v>
      </c>
      <c r="AM288" s="2">
        <v>0</v>
      </c>
      <c r="AN288" s="2">
        <v>0</v>
      </c>
      <c r="AO288" s="2">
        <v>0</v>
      </c>
      <c r="AP288" s="2">
        <v>0</v>
      </c>
      <c r="AQ288" s="2">
        <v>0</v>
      </c>
      <c r="AR288" s="2">
        <v>0</v>
      </c>
      <c r="AV288" s="16"/>
      <c r="AW288" s="18">
        <f t="shared" si="40"/>
        <v>0</v>
      </c>
      <c r="AX288" s="15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I288" s="16"/>
      <c r="BJ288" s="18">
        <f t="shared" si="41"/>
        <v>0</v>
      </c>
      <c r="BK288" s="15">
        <v>0</v>
      </c>
      <c r="BL288" s="2">
        <v>0</v>
      </c>
      <c r="BM288" s="2">
        <v>0</v>
      </c>
      <c r="BN288" s="2">
        <v>0</v>
      </c>
      <c r="BO288" s="2">
        <v>0</v>
      </c>
      <c r="BP288" s="2">
        <v>0</v>
      </c>
      <c r="BQ288" s="2">
        <v>0</v>
      </c>
      <c r="BR288" s="2">
        <v>0</v>
      </c>
      <c r="BV288" s="16"/>
      <c r="BW288" s="18">
        <f t="shared" si="42"/>
        <v>0</v>
      </c>
      <c r="BX288" s="15">
        <v>0</v>
      </c>
      <c r="BY288" s="2">
        <v>0</v>
      </c>
      <c r="BZ288" s="2">
        <v>0</v>
      </c>
      <c r="CA288" s="2">
        <v>0</v>
      </c>
      <c r="CB288" s="2">
        <v>0</v>
      </c>
      <c r="CC288" s="2">
        <v>0</v>
      </c>
      <c r="CD288" s="2">
        <v>0</v>
      </c>
      <c r="CE288" s="2">
        <v>0</v>
      </c>
      <c r="CI288" s="16"/>
      <c r="CJ288" s="18">
        <f t="shared" si="43"/>
        <v>0</v>
      </c>
      <c r="CK288" s="15">
        <v>0</v>
      </c>
      <c r="CL288" s="2">
        <v>0</v>
      </c>
      <c r="CM288" s="2">
        <v>0</v>
      </c>
      <c r="CN288" s="2">
        <v>0</v>
      </c>
      <c r="CO288" s="2">
        <v>0</v>
      </c>
      <c r="CP288" s="2">
        <v>0</v>
      </c>
      <c r="CQ288" s="2">
        <v>0</v>
      </c>
      <c r="CR288" s="2">
        <v>0</v>
      </c>
      <c r="CV288" s="16"/>
      <c r="CW288" s="18">
        <f t="shared" si="44"/>
        <v>0</v>
      </c>
    </row>
    <row r="289" spans="1:101" ht="13.05" customHeight="1" x14ac:dyDescent="0.2">
      <c r="A289" s="46" t="s">
        <v>169</v>
      </c>
      <c r="B289" s="46" t="s">
        <v>344</v>
      </c>
      <c r="C289" s="91">
        <v>400</v>
      </c>
      <c r="D289" s="46" t="s">
        <v>634</v>
      </c>
      <c r="E289" s="46" t="s">
        <v>169</v>
      </c>
      <c r="F289" s="46" t="s">
        <v>169</v>
      </c>
      <c r="G289" s="47" t="s">
        <v>33</v>
      </c>
      <c r="H289" s="71">
        <v>157</v>
      </c>
      <c r="I289" s="49" t="s">
        <v>345</v>
      </c>
      <c r="J289" s="43"/>
      <c r="K289" s="15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V289" s="16"/>
      <c r="W289" s="18">
        <f t="shared" si="38"/>
        <v>0</v>
      </c>
      <c r="X289" s="15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I289" s="16"/>
      <c r="AJ289" s="18">
        <f t="shared" si="39"/>
        <v>0</v>
      </c>
      <c r="AK289" s="15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R289" s="2">
        <v>0</v>
      </c>
      <c r="AV289" s="16"/>
      <c r="AW289" s="18">
        <f t="shared" si="40"/>
        <v>0</v>
      </c>
      <c r="AX289" s="15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I289" s="16"/>
      <c r="BJ289" s="18">
        <f t="shared" si="41"/>
        <v>0</v>
      </c>
      <c r="BK289" s="15">
        <v>0</v>
      </c>
      <c r="BL289" s="2">
        <v>0</v>
      </c>
      <c r="BM289" s="2">
        <v>0</v>
      </c>
      <c r="BN289" s="2">
        <v>0</v>
      </c>
      <c r="BO289" s="2">
        <v>0</v>
      </c>
      <c r="BP289" s="2">
        <v>0</v>
      </c>
      <c r="BQ289" s="2">
        <v>0</v>
      </c>
      <c r="BR289" s="2">
        <v>0</v>
      </c>
      <c r="BV289" s="16"/>
      <c r="BW289" s="18">
        <f t="shared" si="42"/>
        <v>0</v>
      </c>
      <c r="BX289" s="15">
        <v>0</v>
      </c>
      <c r="BY289" s="2">
        <v>0</v>
      </c>
      <c r="BZ289" s="2">
        <v>0</v>
      </c>
      <c r="CA289" s="2">
        <v>0</v>
      </c>
      <c r="CB289" s="2">
        <v>0</v>
      </c>
      <c r="CC289" s="2">
        <v>0</v>
      </c>
      <c r="CD289" s="2">
        <v>0</v>
      </c>
      <c r="CE289" s="2">
        <v>0</v>
      </c>
      <c r="CI289" s="16"/>
      <c r="CJ289" s="18">
        <f t="shared" si="43"/>
        <v>0</v>
      </c>
      <c r="CK289" s="15">
        <v>0</v>
      </c>
      <c r="CL289" s="2">
        <v>0</v>
      </c>
      <c r="CM289" s="2">
        <v>0</v>
      </c>
      <c r="CN289" s="2">
        <v>0</v>
      </c>
      <c r="CO289" s="2">
        <v>0</v>
      </c>
      <c r="CP289" s="2">
        <v>0</v>
      </c>
      <c r="CQ289" s="2">
        <v>0</v>
      </c>
      <c r="CR289" s="2">
        <v>0</v>
      </c>
      <c r="CV289" s="16"/>
      <c r="CW289" s="18">
        <f t="shared" si="44"/>
        <v>0</v>
      </c>
    </row>
    <row r="290" spans="1:101" ht="13.05" customHeight="1" x14ac:dyDescent="0.2">
      <c r="A290" s="46" t="s">
        <v>169</v>
      </c>
      <c r="B290" s="46" t="s">
        <v>344</v>
      </c>
      <c r="C290" s="91">
        <v>400</v>
      </c>
      <c r="D290" s="46" t="s">
        <v>634</v>
      </c>
      <c r="E290" s="46" t="s">
        <v>169</v>
      </c>
      <c r="F290" s="46" t="s">
        <v>169</v>
      </c>
      <c r="G290" s="47" t="s">
        <v>33</v>
      </c>
      <c r="H290" s="71">
        <v>158</v>
      </c>
      <c r="I290" s="49" t="s">
        <v>346</v>
      </c>
      <c r="J290" s="43"/>
      <c r="K290" s="15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V290" s="16"/>
      <c r="W290" s="18">
        <f t="shared" si="38"/>
        <v>0</v>
      </c>
      <c r="X290" s="15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I290" s="16"/>
      <c r="AJ290" s="18">
        <f t="shared" si="39"/>
        <v>0</v>
      </c>
      <c r="AK290" s="15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Q290" s="2">
        <v>0</v>
      </c>
      <c r="AR290" s="2">
        <v>0</v>
      </c>
      <c r="AV290" s="16"/>
      <c r="AW290" s="18">
        <f t="shared" si="40"/>
        <v>0</v>
      </c>
      <c r="AX290" s="15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I290" s="16"/>
      <c r="BJ290" s="18">
        <f t="shared" si="41"/>
        <v>0</v>
      </c>
      <c r="BK290" s="15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Q290" s="2">
        <v>0</v>
      </c>
      <c r="BR290" s="2">
        <v>0</v>
      </c>
      <c r="BV290" s="16"/>
      <c r="BW290" s="18">
        <f t="shared" si="42"/>
        <v>0</v>
      </c>
      <c r="BX290" s="15">
        <v>0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I290" s="16"/>
      <c r="CJ290" s="18">
        <f t="shared" si="43"/>
        <v>0</v>
      </c>
      <c r="CK290" s="15">
        <v>0</v>
      </c>
      <c r="CL290" s="2">
        <v>0</v>
      </c>
      <c r="CM290" s="2">
        <v>0</v>
      </c>
      <c r="CN290" s="2">
        <v>0</v>
      </c>
      <c r="CO290" s="2">
        <v>0</v>
      </c>
      <c r="CP290" s="2">
        <v>0</v>
      </c>
      <c r="CQ290" s="2">
        <v>0</v>
      </c>
      <c r="CR290" s="2">
        <v>0</v>
      </c>
      <c r="CV290" s="16"/>
      <c r="CW290" s="18">
        <f t="shared" si="44"/>
        <v>0</v>
      </c>
    </row>
    <row r="291" spans="1:101" s="6" customFormat="1" ht="13.05" customHeight="1" x14ac:dyDescent="0.2">
      <c r="A291" s="46" t="s">
        <v>169</v>
      </c>
      <c r="B291" s="46" t="s">
        <v>347</v>
      </c>
      <c r="C291" s="91">
        <v>400</v>
      </c>
      <c r="D291" s="46" t="s">
        <v>634</v>
      </c>
      <c r="E291" s="46" t="s">
        <v>169</v>
      </c>
      <c r="F291" s="46" t="s">
        <v>348</v>
      </c>
      <c r="G291" s="47" t="s">
        <v>135</v>
      </c>
      <c r="H291" s="71">
        <v>146</v>
      </c>
      <c r="I291" s="49" t="s">
        <v>348</v>
      </c>
      <c r="J291" s="43"/>
      <c r="K291" s="15">
        <v>264</v>
      </c>
      <c r="L291" s="2">
        <v>188</v>
      </c>
      <c r="M291" s="2">
        <v>104</v>
      </c>
      <c r="N291" s="2">
        <v>38</v>
      </c>
      <c r="O291" s="2">
        <v>27</v>
      </c>
      <c r="P291" s="2">
        <v>58</v>
      </c>
      <c r="Q291" s="2">
        <v>151</v>
      </c>
      <c r="R291" s="2">
        <v>87</v>
      </c>
      <c r="S291" s="2"/>
      <c r="T291" s="2"/>
      <c r="U291" s="2"/>
      <c r="V291" s="16"/>
      <c r="W291" s="18">
        <f t="shared" si="38"/>
        <v>917</v>
      </c>
      <c r="X291" s="15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3</v>
      </c>
      <c r="AF291" s="2"/>
      <c r="AG291" s="2"/>
      <c r="AH291" s="2"/>
      <c r="AI291" s="16"/>
      <c r="AJ291" s="18">
        <f t="shared" si="39"/>
        <v>3</v>
      </c>
      <c r="AK291" s="15">
        <v>198</v>
      </c>
      <c r="AL291" s="2">
        <v>186</v>
      </c>
      <c r="AM291" s="2">
        <v>98</v>
      </c>
      <c r="AN291" s="2">
        <v>38</v>
      </c>
      <c r="AO291" s="2">
        <v>25</v>
      </c>
      <c r="AP291" s="2">
        <v>53</v>
      </c>
      <c r="AQ291" s="2">
        <v>146</v>
      </c>
      <c r="AR291" s="2">
        <v>93</v>
      </c>
      <c r="AS291" s="2"/>
      <c r="AT291" s="2"/>
      <c r="AU291" s="2"/>
      <c r="AV291" s="16"/>
      <c r="AW291" s="18">
        <f t="shared" si="40"/>
        <v>837</v>
      </c>
      <c r="AX291" s="15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/>
      <c r="BG291" s="2"/>
      <c r="BH291" s="2"/>
      <c r="BI291" s="16"/>
      <c r="BJ291" s="18">
        <f t="shared" si="41"/>
        <v>0</v>
      </c>
      <c r="BK291" s="15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>
        <v>0</v>
      </c>
      <c r="BR291" s="2">
        <v>0</v>
      </c>
      <c r="BS291" s="2"/>
      <c r="BT291" s="2"/>
      <c r="BU291" s="2"/>
      <c r="BV291" s="16"/>
      <c r="BW291" s="18">
        <f t="shared" si="42"/>
        <v>0</v>
      </c>
      <c r="BX291" s="15">
        <v>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/>
      <c r="CG291" s="2"/>
      <c r="CH291" s="2"/>
      <c r="CI291" s="16"/>
      <c r="CJ291" s="18">
        <f t="shared" si="43"/>
        <v>0</v>
      </c>
      <c r="CK291" s="15">
        <v>0</v>
      </c>
      <c r="CL291" s="2">
        <v>0</v>
      </c>
      <c r="CM291" s="2">
        <v>0</v>
      </c>
      <c r="CN291" s="2">
        <v>0</v>
      </c>
      <c r="CO291" s="2">
        <v>0</v>
      </c>
      <c r="CP291" s="2">
        <v>0</v>
      </c>
      <c r="CQ291" s="2">
        <v>0</v>
      </c>
      <c r="CR291" s="2">
        <v>0</v>
      </c>
      <c r="CS291" s="2"/>
      <c r="CT291" s="2"/>
      <c r="CU291" s="2"/>
      <c r="CV291" s="16"/>
      <c r="CW291" s="18">
        <f t="shared" si="44"/>
        <v>0</v>
      </c>
    </row>
    <row r="292" spans="1:101" ht="13.05" customHeight="1" x14ac:dyDescent="0.2">
      <c r="A292" s="46" t="s">
        <v>169</v>
      </c>
      <c r="B292" s="46" t="s">
        <v>347</v>
      </c>
      <c r="C292" s="91">
        <v>400</v>
      </c>
      <c r="D292" s="46" t="s">
        <v>634</v>
      </c>
      <c r="E292" s="46" t="s">
        <v>169</v>
      </c>
      <c r="F292" s="46" t="s">
        <v>348</v>
      </c>
      <c r="G292" s="47" t="s">
        <v>33</v>
      </c>
      <c r="H292" s="71">
        <v>147</v>
      </c>
      <c r="I292" s="49" t="s">
        <v>349</v>
      </c>
      <c r="J292" s="43"/>
      <c r="K292" s="15">
        <v>31</v>
      </c>
      <c r="L292" s="2">
        <v>31</v>
      </c>
      <c r="M292" s="2">
        <v>26</v>
      </c>
      <c r="N292" s="2">
        <v>28</v>
      </c>
      <c r="O292" s="2">
        <v>5</v>
      </c>
      <c r="P292" s="2">
        <v>13</v>
      </c>
      <c r="Q292" s="2">
        <v>9</v>
      </c>
      <c r="R292" s="2">
        <v>3</v>
      </c>
      <c r="V292" s="16"/>
      <c r="W292" s="18">
        <f t="shared" si="38"/>
        <v>146</v>
      </c>
      <c r="X292" s="15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I292" s="16"/>
      <c r="AJ292" s="18">
        <f t="shared" si="39"/>
        <v>0</v>
      </c>
      <c r="AK292" s="15">
        <v>19</v>
      </c>
      <c r="AL292" s="2">
        <v>31</v>
      </c>
      <c r="AM292" s="2">
        <v>22</v>
      </c>
      <c r="AN292" s="2">
        <v>26</v>
      </c>
      <c r="AO292" s="2">
        <v>7</v>
      </c>
      <c r="AP292" s="2">
        <v>13</v>
      </c>
      <c r="AQ292" s="2">
        <v>8</v>
      </c>
      <c r="AR292" s="2">
        <v>3</v>
      </c>
      <c r="AV292" s="16"/>
      <c r="AW292" s="18">
        <f t="shared" si="40"/>
        <v>129</v>
      </c>
      <c r="AX292" s="15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I292" s="16"/>
      <c r="BJ292" s="18">
        <f t="shared" si="41"/>
        <v>0</v>
      </c>
      <c r="BK292" s="15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Q292" s="2">
        <v>0</v>
      </c>
      <c r="BR292" s="2">
        <v>0</v>
      </c>
      <c r="BV292" s="16"/>
      <c r="BW292" s="18">
        <f t="shared" si="42"/>
        <v>0</v>
      </c>
      <c r="BX292" s="15">
        <v>0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I292" s="16"/>
      <c r="CJ292" s="18">
        <f t="shared" si="43"/>
        <v>0</v>
      </c>
      <c r="CK292" s="15">
        <v>0</v>
      </c>
      <c r="CL292" s="2">
        <v>0</v>
      </c>
      <c r="CM292" s="2">
        <v>0</v>
      </c>
      <c r="CN292" s="2">
        <v>0</v>
      </c>
      <c r="CO292" s="2">
        <v>0</v>
      </c>
      <c r="CP292" s="2">
        <v>0</v>
      </c>
      <c r="CQ292" s="2">
        <v>0</v>
      </c>
      <c r="CR292" s="2">
        <v>0</v>
      </c>
      <c r="CV292" s="16"/>
      <c r="CW292" s="18">
        <f t="shared" si="44"/>
        <v>0</v>
      </c>
    </row>
    <row r="293" spans="1:101" ht="13.05" customHeight="1" x14ac:dyDescent="0.2">
      <c r="A293" s="46" t="s">
        <v>169</v>
      </c>
      <c r="B293" s="46" t="s">
        <v>347</v>
      </c>
      <c r="C293" s="91">
        <v>400</v>
      </c>
      <c r="D293" s="46" t="s">
        <v>634</v>
      </c>
      <c r="E293" s="46" t="s">
        <v>169</v>
      </c>
      <c r="F293" s="46" t="s">
        <v>348</v>
      </c>
      <c r="G293" s="47" t="s">
        <v>33</v>
      </c>
      <c r="H293" s="71">
        <v>149</v>
      </c>
      <c r="I293" s="49" t="s">
        <v>350</v>
      </c>
      <c r="J293" s="43"/>
      <c r="K293" s="15">
        <v>163</v>
      </c>
      <c r="L293" s="2">
        <v>72</v>
      </c>
      <c r="M293" s="2">
        <v>26</v>
      </c>
      <c r="N293" s="2">
        <v>3</v>
      </c>
      <c r="O293" s="2">
        <v>44</v>
      </c>
      <c r="P293" s="2">
        <v>23</v>
      </c>
      <c r="Q293" s="2">
        <v>19</v>
      </c>
      <c r="R293" s="2">
        <v>2</v>
      </c>
      <c r="V293" s="16"/>
      <c r="W293" s="18">
        <f t="shared" si="38"/>
        <v>352</v>
      </c>
      <c r="X293" s="15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I293" s="16"/>
      <c r="AJ293" s="18">
        <f t="shared" si="39"/>
        <v>0</v>
      </c>
      <c r="AK293" s="15">
        <v>126</v>
      </c>
      <c r="AL293" s="2">
        <v>68</v>
      </c>
      <c r="AM293" s="2">
        <v>22</v>
      </c>
      <c r="AN293" s="2">
        <v>2</v>
      </c>
      <c r="AO293" s="2">
        <v>38</v>
      </c>
      <c r="AP293" s="2">
        <v>23</v>
      </c>
      <c r="AQ293" s="2">
        <v>18</v>
      </c>
      <c r="AR293" s="2">
        <v>1</v>
      </c>
      <c r="AV293" s="16"/>
      <c r="AW293" s="18">
        <f t="shared" si="40"/>
        <v>298</v>
      </c>
      <c r="AX293" s="15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I293" s="16"/>
      <c r="BJ293" s="18">
        <f t="shared" si="41"/>
        <v>0</v>
      </c>
      <c r="BK293" s="15">
        <v>0</v>
      </c>
      <c r="BL293" s="2">
        <v>0</v>
      </c>
      <c r="BM293" s="2">
        <v>0</v>
      </c>
      <c r="BN293" s="2">
        <v>0</v>
      </c>
      <c r="BO293" s="2">
        <v>0</v>
      </c>
      <c r="BP293" s="2">
        <v>0</v>
      </c>
      <c r="BQ293" s="2">
        <v>0</v>
      </c>
      <c r="BR293" s="2">
        <v>0</v>
      </c>
      <c r="BV293" s="16"/>
      <c r="BW293" s="18">
        <f t="shared" si="42"/>
        <v>0</v>
      </c>
      <c r="BX293" s="15">
        <v>0</v>
      </c>
      <c r="BY293" s="2">
        <v>0</v>
      </c>
      <c r="BZ293" s="2">
        <v>0</v>
      </c>
      <c r="CA293" s="2">
        <v>0</v>
      </c>
      <c r="CB293" s="2">
        <v>0</v>
      </c>
      <c r="CC293" s="2">
        <v>0</v>
      </c>
      <c r="CD293" s="2">
        <v>0</v>
      </c>
      <c r="CE293" s="2">
        <v>0</v>
      </c>
      <c r="CI293" s="16"/>
      <c r="CJ293" s="18">
        <f t="shared" si="43"/>
        <v>0</v>
      </c>
      <c r="CK293" s="15">
        <v>0</v>
      </c>
      <c r="CL293" s="2">
        <v>0</v>
      </c>
      <c r="CM293" s="2">
        <v>0</v>
      </c>
      <c r="CN293" s="2">
        <v>0</v>
      </c>
      <c r="CO293" s="2">
        <v>0</v>
      </c>
      <c r="CP293" s="2">
        <v>0</v>
      </c>
      <c r="CQ293" s="2">
        <v>0</v>
      </c>
      <c r="CR293" s="2">
        <v>0</v>
      </c>
      <c r="CV293" s="16"/>
      <c r="CW293" s="18">
        <f t="shared" si="44"/>
        <v>0</v>
      </c>
    </row>
    <row r="294" spans="1:101" ht="13.05" customHeight="1" x14ac:dyDescent="0.2">
      <c r="A294" s="46" t="s">
        <v>169</v>
      </c>
      <c r="B294" s="46" t="s">
        <v>347</v>
      </c>
      <c r="C294" s="91">
        <v>400</v>
      </c>
      <c r="D294" s="46" t="s">
        <v>634</v>
      </c>
      <c r="E294" s="46" t="s">
        <v>169</v>
      </c>
      <c r="F294" s="46" t="s">
        <v>348</v>
      </c>
      <c r="G294" s="47" t="s">
        <v>33</v>
      </c>
      <c r="H294" s="71">
        <v>148</v>
      </c>
      <c r="I294" s="49" t="s">
        <v>278</v>
      </c>
      <c r="J294" s="43"/>
      <c r="K294" s="15">
        <v>84</v>
      </c>
      <c r="L294" s="2">
        <v>121</v>
      </c>
      <c r="M294" s="2">
        <v>9</v>
      </c>
      <c r="N294" s="2">
        <v>22</v>
      </c>
      <c r="O294" s="2">
        <v>7</v>
      </c>
      <c r="P294" s="2">
        <v>18</v>
      </c>
      <c r="Q294" s="2">
        <v>11</v>
      </c>
      <c r="R294" s="2">
        <v>0</v>
      </c>
      <c r="V294" s="16"/>
      <c r="W294" s="18">
        <f t="shared" si="38"/>
        <v>272</v>
      </c>
      <c r="X294" s="15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I294" s="16"/>
      <c r="AJ294" s="18">
        <f t="shared" si="39"/>
        <v>0</v>
      </c>
      <c r="AK294" s="15">
        <v>60</v>
      </c>
      <c r="AL294" s="2">
        <v>118</v>
      </c>
      <c r="AM294" s="2">
        <v>10</v>
      </c>
      <c r="AN294" s="2">
        <v>22</v>
      </c>
      <c r="AO294" s="2">
        <v>7</v>
      </c>
      <c r="AP294" s="2">
        <v>11</v>
      </c>
      <c r="AQ294" s="2">
        <v>12</v>
      </c>
      <c r="AR294" s="2">
        <v>0</v>
      </c>
      <c r="AV294" s="16"/>
      <c r="AW294" s="18">
        <f t="shared" si="40"/>
        <v>240</v>
      </c>
      <c r="AX294" s="15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I294" s="16"/>
      <c r="BJ294" s="18">
        <f t="shared" si="41"/>
        <v>0</v>
      </c>
      <c r="BK294" s="15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V294" s="16"/>
      <c r="BW294" s="18">
        <f t="shared" si="42"/>
        <v>0</v>
      </c>
      <c r="BX294" s="15">
        <v>0</v>
      </c>
      <c r="BY294" s="2">
        <v>0</v>
      </c>
      <c r="BZ294" s="2">
        <v>0</v>
      </c>
      <c r="CA294" s="2">
        <v>0</v>
      </c>
      <c r="CB294" s="2">
        <v>0</v>
      </c>
      <c r="CC294" s="2">
        <v>0</v>
      </c>
      <c r="CD294" s="2">
        <v>0</v>
      </c>
      <c r="CE294" s="2">
        <v>0</v>
      </c>
      <c r="CI294" s="16"/>
      <c r="CJ294" s="18">
        <f t="shared" si="43"/>
        <v>0</v>
      </c>
      <c r="CK294" s="15">
        <v>0</v>
      </c>
      <c r="CL294" s="2">
        <v>0</v>
      </c>
      <c r="CM294" s="2">
        <v>0</v>
      </c>
      <c r="CN294" s="2">
        <v>0</v>
      </c>
      <c r="CO294" s="2">
        <v>0</v>
      </c>
      <c r="CP294" s="2">
        <v>0</v>
      </c>
      <c r="CQ294" s="2">
        <v>0</v>
      </c>
      <c r="CR294" s="2">
        <v>0</v>
      </c>
      <c r="CV294" s="16"/>
      <c r="CW294" s="18">
        <f t="shared" si="44"/>
        <v>0</v>
      </c>
    </row>
    <row r="295" spans="1:101" ht="13.05" customHeight="1" x14ac:dyDescent="0.2">
      <c r="A295" s="46" t="s">
        <v>169</v>
      </c>
      <c r="B295" s="46" t="s">
        <v>332</v>
      </c>
      <c r="C295" s="91">
        <v>400</v>
      </c>
      <c r="D295" s="46" t="s">
        <v>634</v>
      </c>
      <c r="E295" s="46" t="s">
        <v>169</v>
      </c>
      <c r="F295" s="46" t="s">
        <v>348</v>
      </c>
      <c r="G295" s="47" t="s">
        <v>33</v>
      </c>
      <c r="H295" s="71">
        <v>145</v>
      </c>
      <c r="I295" s="49" t="s">
        <v>351</v>
      </c>
      <c r="J295" s="43"/>
      <c r="K295" s="15">
        <v>48</v>
      </c>
      <c r="L295" s="2">
        <v>10</v>
      </c>
      <c r="M295" s="2">
        <v>20</v>
      </c>
      <c r="N295" s="2">
        <v>6</v>
      </c>
      <c r="O295" s="2">
        <v>6</v>
      </c>
      <c r="P295" s="2">
        <v>4</v>
      </c>
      <c r="Q295" s="2">
        <v>0</v>
      </c>
      <c r="R295" s="2">
        <v>2</v>
      </c>
      <c r="V295" s="16"/>
      <c r="W295" s="18">
        <f t="shared" si="38"/>
        <v>96</v>
      </c>
      <c r="X295" s="15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I295" s="16"/>
      <c r="AJ295" s="18">
        <f t="shared" si="39"/>
        <v>0</v>
      </c>
      <c r="AK295" s="15">
        <v>38</v>
      </c>
      <c r="AL295" s="2">
        <v>10</v>
      </c>
      <c r="AM295" s="2">
        <v>21</v>
      </c>
      <c r="AN295" s="2">
        <v>4</v>
      </c>
      <c r="AO295" s="2">
        <v>3</v>
      </c>
      <c r="AP295" s="2">
        <v>2</v>
      </c>
      <c r="AQ295" s="2">
        <v>0</v>
      </c>
      <c r="AR295" s="2">
        <v>2</v>
      </c>
      <c r="AV295" s="16"/>
      <c r="AW295" s="18">
        <f t="shared" si="40"/>
        <v>80</v>
      </c>
      <c r="AX295" s="15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I295" s="16"/>
      <c r="BJ295" s="18">
        <f t="shared" si="41"/>
        <v>0</v>
      </c>
      <c r="BK295" s="15">
        <v>0</v>
      </c>
      <c r="BL295" s="2">
        <v>0</v>
      </c>
      <c r="BM295" s="2">
        <v>0</v>
      </c>
      <c r="BN295" s="2">
        <v>0</v>
      </c>
      <c r="BO295" s="2">
        <v>0</v>
      </c>
      <c r="BP295" s="2">
        <v>0</v>
      </c>
      <c r="BQ295" s="2">
        <v>0</v>
      </c>
      <c r="BR295" s="2">
        <v>0</v>
      </c>
      <c r="BV295" s="16"/>
      <c r="BW295" s="18">
        <f t="shared" si="42"/>
        <v>0</v>
      </c>
      <c r="BX295" s="15">
        <v>0</v>
      </c>
      <c r="BY295" s="2">
        <v>0</v>
      </c>
      <c r="BZ295" s="2">
        <v>0</v>
      </c>
      <c r="CA295" s="2">
        <v>0</v>
      </c>
      <c r="CB295" s="2">
        <v>0</v>
      </c>
      <c r="CC295" s="2">
        <v>0</v>
      </c>
      <c r="CD295" s="2">
        <v>0</v>
      </c>
      <c r="CE295" s="2">
        <v>0</v>
      </c>
      <c r="CI295" s="16"/>
      <c r="CJ295" s="18">
        <f t="shared" si="43"/>
        <v>0</v>
      </c>
      <c r="CK295" s="15">
        <v>0</v>
      </c>
      <c r="CL295" s="2">
        <v>0</v>
      </c>
      <c r="CM295" s="2">
        <v>0</v>
      </c>
      <c r="CN295" s="2">
        <v>0</v>
      </c>
      <c r="CO295" s="2">
        <v>0</v>
      </c>
      <c r="CP295" s="2">
        <v>0</v>
      </c>
      <c r="CQ295" s="2">
        <v>0</v>
      </c>
      <c r="CR295" s="2">
        <v>0</v>
      </c>
      <c r="CV295" s="16"/>
      <c r="CW295" s="18">
        <f t="shared" si="44"/>
        <v>0</v>
      </c>
    </row>
    <row r="296" spans="1:101" ht="13.05" customHeight="1" x14ac:dyDescent="0.2">
      <c r="A296" s="46" t="s">
        <v>169</v>
      </c>
      <c r="B296" s="46" t="s">
        <v>332</v>
      </c>
      <c r="C296" s="91">
        <v>400</v>
      </c>
      <c r="D296" s="46" t="s">
        <v>634</v>
      </c>
      <c r="E296" s="46" t="s">
        <v>169</v>
      </c>
      <c r="F296" s="46" t="s">
        <v>348</v>
      </c>
      <c r="G296" s="47" t="s">
        <v>33</v>
      </c>
      <c r="H296" s="71">
        <v>142</v>
      </c>
      <c r="I296" s="49" t="s">
        <v>352</v>
      </c>
      <c r="J296" s="43"/>
      <c r="K296" s="15">
        <v>47</v>
      </c>
      <c r="L296" s="2">
        <v>14</v>
      </c>
      <c r="M296" s="2">
        <v>62</v>
      </c>
      <c r="N296" s="2">
        <v>7</v>
      </c>
      <c r="O296" s="2">
        <v>3</v>
      </c>
      <c r="P296" s="2">
        <v>1</v>
      </c>
      <c r="Q296" s="2">
        <v>7</v>
      </c>
      <c r="R296" s="2">
        <v>0</v>
      </c>
      <c r="V296" s="16"/>
      <c r="W296" s="18">
        <f t="shared" si="38"/>
        <v>141</v>
      </c>
      <c r="X296" s="15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I296" s="16"/>
      <c r="AJ296" s="18">
        <f t="shared" si="39"/>
        <v>0</v>
      </c>
      <c r="AK296" s="15">
        <v>38</v>
      </c>
      <c r="AL296" s="2">
        <v>14</v>
      </c>
      <c r="AM296" s="2">
        <v>58</v>
      </c>
      <c r="AN296" s="2">
        <v>6</v>
      </c>
      <c r="AO296" s="2">
        <v>0</v>
      </c>
      <c r="AP296" s="2">
        <v>0</v>
      </c>
      <c r="AQ296" s="2">
        <v>7</v>
      </c>
      <c r="AR296" s="2">
        <v>0</v>
      </c>
      <c r="AV296" s="16"/>
      <c r="AW296" s="18">
        <f t="shared" si="40"/>
        <v>123</v>
      </c>
      <c r="AX296" s="15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I296" s="16"/>
      <c r="BJ296" s="18">
        <f t="shared" si="41"/>
        <v>0</v>
      </c>
      <c r="BK296" s="15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">
        <v>0</v>
      </c>
      <c r="BR296" s="2">
        <v>0</v>
      </c>
      <c r="BV296" s="16"/>
      <c r="BW296" s="18">
        <f t="shared" si="42"/>
        <v>0</v>
      </c>
      <c r="BX296" s="15">
        <v>0</v>
      </c>
      <c r="BY296" s="2">
        <v>0</v>
      </c>
      <c r="BZ296" s="2">
        <v>0</v>
      </c>
      <c r="CA296" s="2">
        <v>0</v>
      </c>
      <c r="CB296" s="2">
        <v>0</v>
      </c>
      <c r="CC296" s="2">
        <v>0</v>
      </c>
      <c r="CD296" s="2">
        <v>0</v>
      </c>
      <c r="CE296" s="2">
        <v>0</v>
      </c>
      <c r="CI296" s="16"/>
      <c r="CJ296" s="18">
        <f t="shared" si="43"/>
        <v>0</v>
      </c>
      <c r="CK296" s="15">
        <v>0</v>
      </c>
      <c r="CL296" s="2">
        <v>0</v>
      </c>
      <c r="CM296" s="2">
        <v>0</v>
      </c>
      <c r="CN296" s="2">
        <v>0</v>
      </c>
      <c r="CO296" s="2">
        <v>0</v>
      </c>
      <c r="CP296" s="2">
        <v>0</v>
      </c>
      <c r="CQ296" s="2">
        <v>0</v>
      </c>
      <c r="CR296" s="2">
        <v>0</v>
      </c>
      <c r="CV296" s="16"/>
      <c r="CW296" s="18">
        <f t="shared" si="44"/>
        <v>0</v>
      </c>
    </row>
    <row r="297" spans="1:101" ht="13.05" customHeight="1" x14ac:dyDescent="0.2">
      <c r="A297" s="46" t="s">
        <v>169</v>
      </c>
      <c r="B297" s="46" t="s">
        <v>332</v>
      </c>
      <c r="C297" s="91">
        <v>400</v>
      </c>
      <c r="D297" s="46" t="s">
        <v>634</v>
      </c>
      <c r="E297" s="46" t="s">
        <v>169</v>
      </c>
      <c r="F297" s="46" t="s">
        <v>348</v>
      </c>
      <c r="G297" s="47" t="s">
        <v>33</v>
      </c>
      <c r="H297" s="71">
        <v>144</v>
      </c>
      <c r="I297" s="49" t="s">
        <v>353</v>
      </c>
      <c r="J297" s="43"/>
      <c r="K297" s="15">
        <v>88</v>
      </c>
      <c r="L297" s="2">
        <v>26</v>
      </c>
      <c r="M297" s="2">
        <v>89</v>
      </c>
      <c r="N297" s="2">
        <v>19</v>
      </c>
      <c r="O297" s="2">
        <v>4</v>
      </c>
      <c r="P297" s="2">
        <v>18</v>
      </c>
      <c r="Q297" s="2">
        <v>3</v>
      </c>
      <c r="R297" s="2">
        <v>0</v>
      </c>
      <c r="V297" s="16"/>
      <c r="W297" s="18">
        <f t="shared" si="38"/>
        <v>247</v>
      </c>
      <c r="X297" s="15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I297" s="16"/>
      <c r="AJ297" s="18">
        <f t="shared" si="39"/>
        <v>0</v>
      </c>
      <c r="AK297" s="15">
        <v>62</v>
      </c>
      <c r="AL297" s="2">
        <v>24</v>
      </c>
      <c r="AM297" s="2">
        <v>93</v>
      </c>
      <c r="AN297" s="2">
        <v>18</v>
      </c>
      <c r="AO297" s="2">
        <v>6</v>
      </c>
      <c r="AP297" s="2">
        <v>17</v>
      </c>
      <c r="AQ297" s="2">
        <v>4</v>
      </c>
      <c r="AR297" s="2">
        <v>1</v>
      </c>
      <c r="AV297" s="16"/>
      <c r="AW297" s="18">
        <f t="shared" si="40"/>
        <v>225</v>
      </c>
      <c r="AX297" s="15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I297" s="16"/>
      <c r="BJ297" s="18">
        <f t="shared" si="41"/>
        <v>0</v>
      </c>
      <c r="BK297" s="15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">
        <v>0</v>
      </c>
      <c r="BR297" s="2">
        <v>0</v>
      </c>
      <c r="BV297" s="16"/>
      <c r="BW297" s="18">
        <f t="shared" si="42"/>
        <v>0</v>
      </c>
      <c r="BX297" s="15">
        <v>0</v>
      </c>
      <c r="BY297" s="2">
        <v>0</v>
      </c>
      <c r="BZ297" s="2">
        <v>0</v>
      </c>
      <c r="CA297" s="2">
        <v>0</v>
      </c>
      <c r="CB297" s="2">
        <v>0</v>
      </c>
      <c r="CC297" s="2">
        <v>0</v>
      </c>
      <c r="CD297" s="2">
        <v>0</v>
      </c>
      <c r="CE297" s="2">
        <v>0</v>
      </c>
      <c r="CI297" s="16"/>
      <c r="CJ297" s="18">
        <f t="shared" si="43"/>
        <v>0</v>
      </c>
      <c r="CK297" s="15">
        <v>0</v>
      </c>
      <c r="CL297" s="2">
        <v>0</v>
      </c>
      <c r="CM297" s="2">
        <v>0</v>
      </c>
      <c r="CN297" s="2">
        <v>0</v>
      </c>
      <c r="CO297" s="2">
        <v>0</v>
      </c>
      <c r="CP297" s="2">
        <v>0</v>
      </c>
      <c r="CQ297" s="2">
        <v>0</v>
      </c>
      <c r="CR297" s="2">
        <v>0</v>
      </c>
      <c r="CV297" s="16"/>
      <c r="CW297" s="18">
        <f t="shared" si="44"/>
        <v>0</v>
      </c>
    </row>
    <row r="298" spans="1:101" ht="13.05" customHeight="1" x14ac:dyDescent="0.2">
      <c r="A298" s="46" t="s">
        <v>169</v>
      </c>
      <c r="B298" s="46" t="s">
        <v>332</v>
      </c>
      <c r="C298" s="91">
        <v>400</v>
      </c>
      <c r="D298" s="46" t="s">
        <v>634</v>
      </c>
      <c r="E298" s="46" t="s">
        <v>169</v>
      </c>
      <c r="F298" s="46" t="s">
        <v>348</v>
      </c>
      <c r="G298" s="47" t="s">
        <v>33</v>
      </c>
      <c r="H298" s="71">
        <v>143</v>
      </c>
      <c r="I298" s="49" t="s">
        <v>354</v>
      </c>
      <c r="J298" s="43"/>
      <c r="K298" s="15">
        <v>31</v>
      </c>
      <c r="L298" s="2">
        <v>37</v>
      </c>
      <c r="M298" s="2">
        <v>17</v>
      </c>
      <c r="N298" s="2">
        <v>7</v>
      </c>
      <c r="O298" s="2">
        <v>2</v>
      </c>
      <c r="P298" s="2">
        <v>10</v>
      </c>
      <c r="Q298" s="2">
        <v>3</v>
      </c>
      <c r="R298" s="2">
        <v>1</v>
      </c>
      <c r="V298" s="16"/>
      <c r="W298" s="18">
        <f t="shared" si="38"/>
        <v>108</v>
      </c>
      <c r="X298" s="15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I298" s="16"/>
      <c r="AJ298" s="18">
        <f t="shared" si="39"/>
        <v>0</v>
      </c>
      <c r="AK298" s="15">
        <v>17</v>
      </c>
      <c r="AL298" s="2">
        <v>37</v>
      </c>
      <c r="AM298" s="2">
        <v>12</v>
      </c>
      <c r="AN298" s="2">
        <v>6</v>
      </c>
      <c r="AO298" s="2">
        <v>3</v>
      </c>
      <c r="AP298" s="2">
        <v>6</v>
      </c>
      <c r="AQ298" s="2">
        <v>0</v>
      </c>
      <c r="AR298" s="2">
        <v>1</v>
      </c>
      <c r="AV298" s="16"/>
      <c r="AW298" s="18">
        <f t="shared" si="40"/>
        <v>82</v>
      </c>
      <c r="AX298" s="15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  <c r="BI298" s="16"/>
      <c r="BJ298" s="18">
        <f t="shared" si="41"/>
        <v>0</v>
      </c>
      <c r="BK298" s="15">
        <v>0</v>
      </c>
      <c r="BL298" s="2">
        <v>0</v>
      </c>
      <c r="BM298" s="2">
        <v>0</v>
      </c>
      <c r="BN298" s="2">
        <v>0</v>
      </c>
      <c r="BO298" s="2">
        <v>0</v>
      </c>
      <c r="BP298" s="2">
        <v>0</v>
      </c>
      <c r="BQ298" s="2">
        <v>0</v>
      </c>
      <c r="BR298" s="2">
        <v>0</v>
      </c>
      <c r="BV298" s="16"/>
      <c r="BW298" s="18">
        <f t="shared" si="42"/>
        <v>0</v>
      </c>
      <c r="BX298" s="15">
        <v>0</v>
      </c>
      <c r="BY298" s="2">
        <v>0</v>
      </c>
      <c r="BZ298" s="2">
        <v>0</v>
      </c>
      <c r="CA298" s="2">
        <v>0</v>
      </c>
      <c r="CB298" s="2">
        <v>0</v>
      </c>
      <c r="CC298" s="2">
        <v>0</v>
      </c>
      <c r="CD298" s="2">
        <v>0</v>
      </c>
      <c r="CE298" s="2">
        <v>0</v>
      </c>
      <c r="CI298" s="16"/>
      <c r="CJ298" s="18">
        <f t="shared" si="43"/>
        <v>0</v>
      </c>
      <c r="CK298" s="15">
        <v>0</v>
      </c>
      <c r="CL298" s="2">
        <v>0</v>
      </c>
      <c r="CM298" s="2">
        <v>0</v>
      </c>
      <c r="CN298" s="2">
        <v>0</v>
      </c>
      <c r="CO298" s="2">
        <v>0</v>
      </c>
      <c r="CP298" s="2">
        <v>0</v>
      </c>
      <c r="CQ298" s="2">
        <v>0</v>
      </c>
      <c r="CR298" s="2">
        <v>0</v>
      </c>
      <c r="CV298" s="16"/>
      <c r="CW298" s="18">
        <f t="shared" si="44"/>
        <v>0</v>
      </c>
    </row>
    <row r="299" spans="1:101" s="7" customFormat="1" ht="13.05" customHeight="1" x14ac:dyDescent="0.2">
      <c r="A299" s="46" t="s">
        <v>169</v>
      </c>
      <c r="B299" s="46" t="s">
        <v>355</v>
      </c>
      <c r="C299" s="91">
        <v>400</v>
      </c>
      <c r="D299" s="46" t="s">
        <v>634</v>
      </c>
      <c r="E299" s="46" t="s">
        <v>169</v>
      </c>
      <c r="F299" s="46" t="s">
        <v>356</v>
      </c>
      <c r="G299" s="47" t="s">
        <v>135</v>
      </c>
      <c r="H299" s="71">
        <v>135</v>
      </c>
      <c r="I299" s="49" t="s">
        <v>357</v>
      </c>
      <c r="J299" s="43"/>
      <c r="K299" s="15">
        <v>0</v>
      </c>
      <c r="L299" s="2">
        <v>0</v>
      </c>
      <c r="M299" s="2">
        <v>0</v>
      </c>
      <c r="N299" s="2">
        <v>0</v>
      </c>
      <c r="O299" s="2">
        <v>8</v>
      </c>
      <c r="P299" s="2">
        <v>0</v>
      </c>
      <c r="Q299" s="2">
        <v>0</v>
      </c>
      <c r="R299" s="2">
        <v>0</v>
      </c>
      <c r="S299" s="2"/>
      <c r="T299" s="2"/>
      <c r="U299" s="2"/>
      <c r="V299" s="16"/>
      <c r="W299" s="18">
        <f t="shared" si="38"/>
        <v>8</v>
      </c>
      <c r="X299" s="15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/>
      <c r="AG299" s="2"/>
      <c r="AH299" s="2"/>
      <c r="AI299" s="16"/>
      <c r="AJ299" s="18">
        <f t="shared" si="39"/>
        <v>0</v>
      </c>
      <c r="AK299" s="15">
        <v>0</v>
      </c>
      <c r="AL299" s="2">
        <v>0</v>
      </c>
      <c r="AM299" s="2">
        <v>0</v>
      </c>
      <c r="AN299" s="2">
        <v>0</v>
      </c>
      <c r="AO299" s="2">
        <v>4</v>
      </c>
      <c r="AP299" s="2">
        <v>0</v>
      </c>
      <c r="AQ299" s="2">
        <v>0</v>
      </c>
      <c r="AR299" s="2">
        <v>0</v>
      </c>
      <c r="AS299" s="2"/>
      <c r="AT299" s="2"/>
      <c r="AU299" s="2"/>
      <c r="AV299" s="16"/>
      <c r="AW299" s="18">
        <f t="shared" si="40"/>
        <v>4</v>
      </c>
      <c r="AX299" s="15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/>
      <c r="BG299" s="2"/>
      <c r="BH299" s="2"/>
      <c r="BI299" s="16"/>
      <c r="BJ299" s="18">
        <f t="shared" si="41"/>
        <v>0</v>
      </c>
      <c r="BK299" s="15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0</v>
      </c>
      <c r="BR299" s="2">
        <v>0</v>
      </c>
      <c r="BS299" s="2"/>
      <c r="BT299" s="2"/>
      <c r="BU299" s="2"/>
      <c r="BV299" s="16"/>
      <c r="BW299" s="18">
        <f t="shared" si="42"/>
        <v>0</v>
      </c>
      <c r="BX299" s="15">
        <v>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/>
      <c r="CG299" s="2"/>
      <c r="CH299" s="2"/>
      <c r="CI299" s="16"/>
      <c r="CJ299" s="18">
        <f t="shared" si="43"/>
        <v>0</v>
      </c>
      <c r="CK299" s="15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/>
      <c r="CT299" s="2"/>
      <c r="CU299" s="2"/>
      <c r="CV299" s="16"/>
      <c r="CW299" s="18">
        <f t="shared" si="44"/>
        <v>0</v>
      </c>
    </row>
    <row r="300" spans="1:101" ht="13.05" customHeight="1" x14ac:dyDescent="0.2">
      <c r="A300" s="46" t="s">
        <v>169</v>
      </c>
      <c r="B300" s="46" t="s">
        <v>355</v>
      </c>
      <c r="C300" s="91">
        <v>400</v>
      </c>
      <c r="D300" s="46" t="s">
        <v>634</v>
      </c>
      <c r="E300" s="46" t="s">
        <v>169</v>
      </c>
      <c r="F300" s="46" t="s">
        <v>356</v>
      </c>
      <c r="G300" s="47" t="s">
        <v>33</v>
      </c>
      <c r="H300" s="71">
        <v>134</v>
      </c>
      <c r="I300" s="49" t="s">
        <v>358</v>
      </c>
      <c r="J300" s="43"/>
      <c r="K300" s="15">
        <v>0</v>
      </c>
      <c r="L300" s="2">
        <v>0</v>
      </c>
      <c r="M300" s="2">
        <v>0</v>
      </c>
      <c r="N300" s="2">
        <v>0</v>
      </c>
      <c r="O300" s="2">
        <v>0</v>
      </c>
      <c r="P300" s="2">
        <v>3</v>
      </c>
      <c r="Q300" s="2">
        <v>0</v>
      </c>
      <c r="R300" s="2">
        <v>0</v>
      </c>
      <c r="V300" s="16"/>
      <c r="W300" s="18">
        <f t="shared" si="38"/>
        <v>3</v>
      </c>
      <c r="X300" s="15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I300" s="16"/>
      <c r="AJ300" s="18">
        <f t="shared" si="39"/>
        <v>0</v>
      </c>
      <c r="AK300" s="15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3</v>
      </c>
      <c r="AQ300" s="2">
        <v>0</v>
      </c>
      <c r="AR300" s="2">
        <v>0</v>
      </c>
      <c r="AV300" s="16"/>
      <c r="AW300" s="18">
        <f t="shared" si="40"/>
        <v>3</v>
      </c>
      <c r="AX300" s="15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I300" s="16"/>
      <c r="BJ300" s="18">
        <f t="shared" si="41"/>
        <v>0</v>
      </c>
      <c r="BK300" s="15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V300" s="16"/>
      <c r="BW300" s="18">
        <f t="shared" si="42"/>
        <v>0</v>
      </c>
      <c r="BX300" s="15">
        <v>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I300" s="16"/>
      <c r="CJ300" s="18">
        <f t="shared" si="43"/>
        <v>0</v>
      </c>
      <c r="CK300" s="15">
        <v>0</v>
      </c>
      <c r="CL300" s="2">
        <v>0</v>
      </c>
      <c r="CM300" s="2">
        <v>0</v>
      </c>
      <c r="CN300" s="2">
        <v>0</v>
      </c>
      <c r="CO300" s="2">
        <v>0</v>
      </c>
      <c r="CP300" s="2">
        <v>0</v>
      </c>
      <c r="CQ300" s="2">
        <v>0</v>
      </c>
      <c r="CR300" s="2">
        <v>0</v>
      </c>
      <c r="CV300" s="16"/>
      <c r="CW300" s="18">
        <f t="shared" si="44"/>
        <v>0</v>
      </c>
    </row>
    <row r="301" spans="1:101" ht="13.05" customHeight="1" x14ac:dyDescent="0.2">
      <c r="A301" s="46" t="s">
        <v>169</v>
      </c>
      <c r="B301" s="46" t="s">
        <v>340</v>
      </c>
      <c r="C301" s="91">
        <v>400</v>
      </c>
      <c r="D301" s="46" t="s">
        <v>634</v>
      </c>
      <c r="E301" s="46" t="s">
        <v>169</v>
      </c>
      <c r="F301" s="46" t="s">
        <v>356</v>
      </c>
      <c r="G301" s="47" t="s">
        <v>33</v>
      </c>
      <c r="H301" s="71">
        <v>160</v>
      </c>
      <c r="I301" s="49" t="s">
        <v>359</v>
      </c>
      <c r="J301" s="43"/>
      <c r="K301" s="15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V301" s="16"/>
      <c r="W301" s="18">
        <f t="shared" si="38"/>
        <v>0</v>
      </c>
      <c r="X301" s="15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I301" s="16"/>
      <c r="AJ301" s="18">
        <f t="shared" si="39"/>
        <v>0</v>
      </c>
      <c r="AK301" s="15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V301" s="16"/>
      <c r="AW301" s="18">
        <f t="shared" si="40"/>
        <v>0</v>
      </c>
      <c r="AX301" s="15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I301" s="16"/>
      <c r="BJ301" s="18">
        <f t="shared" si="41"/>
        <v>0</v>
      </c>
      <c r="BK301" s="15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">
        <v>0</v>
      </c>
      <c r="BR301" s="2">
        <v>0</v>
      </c>
      <c r="BV301" s="16"/>
      <c r="BW301" s="18">
        <f t="shared" si="42"/>
        <v>0</v>
      </c>
      <c r="BX301" s="15">
        <v>0</v>
      </c>
      <c r="BY301" s="2">
        <v>0</v>
      </c>
      <c r="BZ301" s="2">
        <v>0</v>
      </c>
      <c r="CA301" s="2">
        <v>0</v>
      </c>
      <c r="CB301" s="2">
        <v>0</v>
      </c>
      <c r="CC301" s="2">
        <v>0</v>
      </c>
      <c r="CD301" s="2">
        <v>0</v>
      </c>
      <c r="CE301" s="2">
        <v>0</v>
      </c>
      <c r="CI301" s="16"/>
      <c r="CJ301" s="18">
        <f t="shared" si="43"/>
        <v>0</v>
      </c>
      <c r="CK301" s="15">
        <v>0</v>
      </c>
      <c r="CL301" s="2">
        <v>0</v>
      </c>
      <c r="CM301" s="2">
        <v>0</v>
      </c>
      <c r="CN301" s="2">
        <v>0</v>
      </c>
      <c r="CO301" s="2">
        <v>0</v>
      </c>
      <c r="CP301" s="2">
        <v>0</v>
      </c>
      <c r="CQ301" s="2">
        <v>0</v>
      </c>
      <c r="CR301" s="2">
        <v>0</v>
      </c>
      <c r="CV301" s="16"/>
      <c r="CW301" s="18">
        <f t="shared" si="44"/>
        <v>0</v>
      </c>
    </row>
    <row r="302" spans="1:101" ht="13.05" customHeight="1" x14ac:dyDescent="0.2">
      <c r="A302" s="46" t="s">
        <v>169</v>
      </c>
      <c r="B302" s="46" t="s">
        <v>355</v>
      </c>
      <c r="C302" s="91">
        <v>400</v>
      </c>
      <c r="D302" s="46" t="s">
        <v>634</v>
      </c>
      <c r="E302" s="46" t="s">
        <v>169</v>
      </c>
      <c r="F302" s="46" t="s">
        <v>356</v>
      </c>
      <c r="G302" s="47" t="s">
        <v>33</v>
      </c>
      <c r="H302" s="71">
        <v>28768</v>
      </c>
      <c r="I302" s="49" t="s">
        <v>360</v>
      </c>
      <c r="J302" s="43"/>
      <c r="K302" s="15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V302" s="16"/>
      <c r="W302" s="18">
        <f t="shared" si="38"/>
        <v>0</v>
      </c>
      <c r="X302" s="15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I302" s="16"/>
      <c r="AJ302" s="18">
        <f t="shared" si="39"/>
        <v>0</v>
      </c>
      <c r="AK302" s="15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V302" s="16"/>
      <c r="AW302" s="18">
        <f t="shared" si="40"/>
        <v>0</v>
      </c>
      <c r="AX302" s="15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I302" s="16"/>
      <c r="BJ302" s="18">
        <f t="shared" si="41"/>
        <v>0</v>
      </c>
      <c r="BK302" s="15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">
        <v>0</v>
      </c>
      <c r="BR302" s="2">
        <v>0</v>
      </c>
      <c r="BV302" s="16"/>
      <c r="BW302" s="18">
        <f t="shared" si="42"/>
        <v>0</v>
      </c>
      <c r="BX302" s="15">
        <v>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I302" s="16"/>
      <c r="CJ302" s="18">
        <f t="shared" si="43"/>
        <v>0</v>
      </c>
      <c r="CK302" s="15">
        <v>0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V302" s="16"/>
      <c r="CW302" s="18">
        <f t="shared" si="44"/>
        <v>0</v>
      </c>
    </row>
    <row r="303" spans="1:101" s="6" customFormat="1" ht="13.05" customHeight="1" x14ac:dyDescent="0.2">
      <c r="A303" s="46" t="s">
        <v>169</v>
      </c>
      <c r="B303" s="46" t="s">
        <v>361</v>
      </c>
      <c r="C303" s="91">
        <v>400</v>
      </c>
      <c r="D303" s="46" t="s">
        <v>634</v>
      </c>
      <c r="E303" s="46" t="s">
        <v>169</v>
      </c>
      <c r="F303" s="46" t="s">
        <v>356</v>
      </c>
      <c r="G303" s="47" t="s">
        <v>135</v>
      </c>
      <c r="H303" s="71">
        <v>132</v>
      </c>
      <c r="I303" s="49" t="s">
        <v>362</v>
      </c>
      <c r="J303" s="43"/>
      <c r="K303" s="15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/>
      <c r="T303" s="2"/>
      <c r="U303" s="2"/>
      <c r="V303" s="16"/>
      <c r="W303" s="18">
        <f t="shared" si="38"/>
        <v>0</v>
      </c>
      <c r="X303" s="15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/>
      <c r="AG303" s="2"/>
      <c r="AH303" s="2"/>
      <c r="AI303" s="16"/>
      <c r="AJ303" s="18">
        <f t="shared" si="39"/>
        <v>0</v>
      </c>
      <c r="AK303" s="15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0</v>
      </c>
      <c r="AQ303" s="2">
        <v>0</v>
      </c>
      <c r="AR303" s="2">
        <v>0</v>
      </c>
      <c r="AS303" s="2"/>
      <c r="AT303" s="2"/>
      <c r="AU303" s="2"/>
      <c r="AV303" s="16"/>
      <c r="AW303" s="18">
        <f t="shared" si="40"/>
        <v>0</v>
      </c>
      <c r="AX303" s="15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0</v>
      </c>
      <c r="BF303" s="2"/>
      <c r="BG303" s="2"/>
      <c r="BH303" s="2"/>
      <c r="BI303" s="16"/>
      <c r="BJ303" s="18">
        <f t="shared" si="41"/>
        <v>0</v>
      </c>
      <c r="BK303" s="15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0</v>
      </c>
      <c r="BQ303" s="2">
        <v>0</v>
      </c>
      <c r="BR303" s="2">
        <v>0</v>
      </c>
      <c r="BS303" s="2"/>
      <c r="BT303" s="2"/>
      <c r="BU303" s="2"/>
      <c r="BV303" s="16"/>
      <c r="BW303" s="18">
        <f t="shared" si="42"/>
        <v>0</v>
      </c>
      <c r="BX303" s="15">
        <v>0</v>
      </c>
      <c r="BY303" s="2">
        <v>0</v>
      </c>
      <c r="BZ303" s="2">
        <v>0</v>
      </c>
      <c r="CA303" s="2">
        <v>0</v>
      </c>
      <c r="CB303" s="2">
        <v>0</v>
      </c>
      <c r="CC303" s="2">
        <v>0</v>
      </c>
      <c r="CD303" s="2">
        <v>0</v>
      </c>
      <c r="CE303" s="2">
        <v>0</v>
      </c>
      <c r="CF303" s="2"/>
      <c r="CG303" s="2"/>
      <c r="CH303" s="2"/>
      <c r="CI303" s="16"/>
      <c r="CJ303" s="18">
        <f t="shared" si="43"/>
        <v>0</v>
      </c>
      <c r="CK303" s="15">
        <v>0</v>
      </c>
      <c r="CL303" s="2">
        <v>0</v>
      </c>
      <c r="CM303" s="2">
        <v>0</v>
      </c>
      <c r="CN303" s="2">
        <v>0</v>
      </c>
      <c r="CO303" s="2">
        <v>0</v>
      </c>
      <c r="CP303" s="2">
        <v>0</v>
      </c>
      <c r="CQ303" s="2">
        <v>0</v>
      </c>
      <c r="CR303" s="2">
        <v>0</v>
      </c>
      <c r="CS303" s="2"/>
      <c r="CT303" s="2"/>
      <c r="CU303" s="2"/>
      <c r="CV303" s="16"/>
      <c r="CW303" s="18">
        <f t="shared" si="44"/>
        <v>0</v>
      </c>
    </row>
    <row r="304" spans="1:101" ht="13.05" customHeight="1" x14ac:dyDescent="0.2">
      <c r="A304" s="46" t="s">
        <v>169</v>
      </c>
      <c r="B304" s="46" t="s">
        <v>361</v>
      </c>
      <c r="C304" s="91">
        <v>400</v>
      </c>
      <c r="D304" s="46" t="s">
        <v>634</v>
      </c>
      <c r="E304" s="46" t="s">
        <v>169</v>
      </c>
      <c r="F304" s="46" t="s">
        <v>356</v>
      </c>
      <c r="G304" s="47" t="s">
        <v>33</v>
      </c>
      <c r="H304" s="71">
        <v>133</v>
      </c>
      <c r="I304" s="49" t="s">
        <v>363</v>
      </c>
      <c r="J304" s="43"/>
      <c r="K304" s="15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V304" s="16"/>
      <c r="W304" s="18">
        <f t="shared" si="38"/>
        <v>0</v>
      </c>
      <c r="X304" s="15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I304" s="16"/>
      <c r="AJ304" s="18">
        <f t="shared" si="39"/>
        <v>0</v>
      </c>
      <c r="AK304" s="15">
        <v>0</v>
      </c>
      <c r="AL304" s="2">
        <v>0</v>
      </c>
      <c r="AM304" s="2">
        <v>0</v>
      </c>
      <c r="AN304" s="2">
        <v>0</v>
      </c>
      <c r="AO304" s="2">
        <v>0</v>
      </c>
      <c r="AP304" s="2">
        <v>0</v>
      </c>
      <c r="AQ304" s="2">
        <v>0</v>
      </c>
      <c r="AR304" s="2">
        <v>0</v>
      </c>
      <c r="AV304" s="16"/>
      <c r="AW304" s="18">
        <f t="shared" si="40"/>
        <v>0</v>
      </c>
      <c r="AX304" s="15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I304" s="16"/>
      <c r="BJ304" s="18">
        <f t="shared" si="41"/>
        <v>0</v>
      </c>
      <c r="BK304" s="15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V304" s="16"/>
      <c r="BW304" s="18">
        <f t="shared" si="42"/>
        <v>0</v>
      </c>
      <c r="BX304" s="15">
        <v>0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I304" s="16"/>
      <c r="CJ304" s="18">
        <f t="shared" si="43"/>
        <v>0</v>
      </c>
      <c r="CK304" s="15">
        <v>0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V304" s="16"/>
      <c r="CW304" s="18">
        <f t="shared" si="44"/>
        <v>0</v>
      </c>
    </row>
    <row r="305" spans="1:101" ht="13.05" customHeight="1" x14ac:dyDescent="0.2">
      <c r="A305" s="46" t="s">
        <v>15</v>
      </c>
      <c r="B305" s="46" t="s">
        <v>16</v>
      </c>
      <c r="C305" s="91">
        <v>401</v>
      </c>
      <c r="D305" s="46" t="s">
        <v>16</v>
      </c>
      <c r="E305" s="46" t="s">
        <v>15</v>
      </c>
      <c r="F305" s="46" t="s">
        <v>16</v>
      </c>
      <c r="G305" s="47" t="s">
        <v>135</v>
      </c>
      <c r="H305" s="70">
        <v>211</v>
      </c>
      <c r="I305" s="49" t="s">
        <v>364</v>
      </c>
      <c r="J305" s="43"/>
      <c r="K305" s="15">
        <v>0</v>
      </c>
      <c r="L305" s="2">
        <v>0</v>
      </c>
      <c r="M305" s="2">
        <v>0</v>
      </c>
      <c r="N305" s="2">
        <v>3</v>
      </c>
      <c r="O305" s="2">
        <v>0</v>
      </c>
      <c r="P305" s="2">
        <v>0</v>
      </c>
      <c r="Q305" s="2">
        <v>0</v>
      </c>
      <c r="R305" s="2">
        <v>0</v>
      </c>
      <c r="V305" s="16"/>
      <c r="W305" s="18">
        <f t="shared" si="38"/>
        <v>3</v>
      </c>
      <c r="X305" s="15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I305" s="16"/>
      <c r="AJ305" s="18">
        <f t="shared" si="39"/>
        <v>0</v>
      </c>
      <c r="AK305" s="15">
        <v>0</v>
      </c>
      <c r="AL305" s="2">
        <v>0</v>
      </c>
      <c r="AM305" s="2">
        <v>0</v>
      </c>
      <c r="AN305" s="2">
        <v>3</v>
      </c>
      <c r="AO305" s="2">
        <v>0</v>
      </c>
      <c r="AP305" s="2">
        <v>0</v>
      </c>
      <c r="AQ305" s="2">
        <v>0</v>
      </c>
      <c r="AR305" s="2">
        <v>0</v>
      </c>
      <c r="AV305" s="16"/>
      <c r="AW305" s="18">
        <f t="shared" si="40"/>
        <v>3</v>
      </c>
      <c r="AX305" s="15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I305" s="16"/>
      <c r="BJ305" s="18">
        <f t="shared" si="41"/>
        <v>0</v>
      </c>
      <c r="BK305" s="15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V305" s="16"/>
      <c r="BW305" s="18">
        <f t="shared" si="42"/>
        <v>0</v>
      </c>
      <c r="BX305" s="15">
        <v>0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I305" s="16"/>
      <c r="CJ305" s="18">
        <f t="shared" si="43"/>
        <v>0</v>
      </c>
      <c r="CK305" s="15">
        <v>0</v>
      </c>
      <c r="CL305" s="2">
        <v>0</v>
      </c>
      <c r="CM305" s="2">
        <v>0</v>
      </c>
      <c r="CN305" s="2">
        <v>0</v>
      </c>
      <c r="CO305" s="2">
        <v>0</v>
      </c>
      <c r="CP305" s="2">
        <v>0</v>
      </c>
      <c r="CQ305" s="2">
        <v>0</v>
      </c>
      <c r="CR305" s="2">
        <v>0</v>
      </c>
      <c r="CV305" s="16"/>
      <c r="CW305" s="18">
        <f t="shared" si="44"/>
        <v>0</v>
      </c>
    </row>
    <row r="306" spans="1:101" ht="13.05" customHeight="1" x14ac:dyDescent="0.2">
      <c r="A306" s="46" t="s">
        <v>15</v>
      </c>
      <c r="B306" s="46" t="s">
        <v>16</v>
      </c>
      <c r="C306" s="91">
        <v>401</v>
      </c>
      <c r="D306" s="46" t="s">
        <v>16</v>
      </c>
      <c r="E306" s="46" t="s">
        <v>15</v>
      </c>
      <c r="F306" s="46" t="s">
        <v>16</v>
      </c>
      <c r="G306" s="47" t="s">
        <v>31</v>
      </c>
      <c r="H306" s="70">
        <v>7325</v>
      </c>
      <c r="I306" s="49" t="s">
        <v>365</v>
      </c>
      <c r="J306" s="43"/>
      <c r="K306" s="15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V306" s="16"/>
      <c r="W306" s="18">
        <f t="shared" si="38"/>
        <v>0</v>
      </c>
      <c r="X306" s="15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I306" s="16"/>
      <c r="AJ306" s="18">
        <f t="shared" si="39"/>
        <v>0</v>
      </c>
      <c r="AK306" s="15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V306" s="16"/>
      <c r="AW306" s="18">
        <f t="shared" si="40"/>
        <v>0</v>
      </c>
      <c r="AX306" s="15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I306" s="16"/>
      <c r="BJ306" s="18">
        <f t="shared" si="41"/>
        <v>0</v>
      </c>
      <c r="BK306" s="15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Q306" s="2">
        <v>0</v>
      </c>
      <c r="BR306" s="2">
        <v>0</v>
      </c>
      <c r="BV306" s="16"/>
      <c r="BW306" s="18">
        <f t="shared" si="42"/>
        <v>0</v>
      </c>
      <c r="BX306" s="15">
        <v>0</v>
      </c>
      <c r="BY306" s="2">
        <v>0</v>
      </c>
      <c r="BZ306" s="2">
        <v>0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I306" s="16"/>
      <c r="CJ306" s="18">
        <f t="shared" si="43"/>
        <v>0</v>
      </c>
      <c r="CK306" s="15">
        <v>0</v>
      </c>
      <c r="CL306" s="2">
        <v>0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V306" s="16"/>
      <c r="CW306" s="18">
        <f t="shared" si="44"/>
        <v>0</v>
      </c>
    </row>
    <row r="307" spans="1:101" ht="13.05" customHeight="1" x14ac:dyDescent="0.2">
      <c r="A307" s="46" t="s">
        <v>15</v>
      </c>
      <c r="B307" s="46" t="s">
        <v>16</v>
      </c>
      <c r="C307" s="91">
        <v>401</v>
      </c>
      <c r="D307" s="46" t="s">
        <v>16</v>
      </c>
      <c r="E307" s="46" t="s">
        <v>15</v>
      </c>
      <c r="F307" s="46" t="s">
        <v>16</v>
      </c>
      <c r="G307" s="47" t="s">
        <v>31</v>
      </c>
      <c r="H307" s="70">
        <v>27540</v>
      </c>
      <c r="I307" s="50" t="s">
        <v>366</v>
      </c>
      <c r="J307" s="44"/>
      <c r="K307" s="15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V307" s="16"/>
      <c r="W307" s="18">
        <f t="shared" si="38"/>
        <v>0</v>
      </c>
      <c r="X307" s="15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I307" s="16"/>
      <c r="AJ307" s="18">
        <f t="shared" si="39"/>
        <v>0</v>
      </c>
      <c r="AK307" s="15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V307" s="16"/>
      <c r="AW307" s="18">
        <f t="shared" si="40"/>
        <v>0</v>
      </c>
      <c r="AX307" s="15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I307" s="16"/>
      <c r="BJ307" s="18">
        <f t="shared" si="41"/>
        <v>0</v>
      </c>
      <c r="BK307" s="15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V307" s="16"/>
      <c r="BW307" s="18">
        <f t="shared" si="42"/>
        <v>0</v>
      </c>
      <c r="BX307" s="15">
        <v>0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I307" s="16"/>
      <c r="CJ307" s="18">
        <f t="shared" si="43"/>
        <v>0</v>
      </c>
      <c r="CK307" s="15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V307" s="16"/>
      <c r="CW307" s="18">
        <f t="shared" si="44"/>
        <v>0</v>
      </c>
    </row>
    <row r="308" spans="1:101" ht="13.05" customHeight="1" x14ac:dyDescent="0.2">
      <c r="A308" s="46" t="s">
        <v>15</v>
      </c>
      <c r="B308" s="46" t="s">
        <v>16</v>
      </c>
      <c r="C308" s="91">
        <v>401</v>
      </c>
      <c r="D308" s="46" t="s">
        <v>16</v>
      </c>
      <c r="E308" s="46" t="s">
        <v>15</v>
      </c>
      <c r="F308" s="46" t="s">
        <v>9</v>
      </c>
      <c r="G308" s="47" t="s">
        <v>29</v>
      </c>
      <c r="H308" s="70">
        <v>27342</v>
      </c>
      <c r="I308" s="50" t="s">
        <v>367</v>
      </c>
      <c r="J308" s="44"/>
      <c r="K308" s="15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V308" s="16"/>
      <c r="W308" s="18">
        <f t="shared" si="38"/>
        <v>0</v>
      </c>
      <c r="X308" s="15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I308" s="16"/>
      <c r="AJ308" s="18">
        <f t="shared" si="39"/>
        <v>0</v>
      </c>
      <c r="AK308" s="15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V308" s="16"/>
      <c r="AW308" s="18">
        <f t="shared" si="40"/>
        <v>0</v>
      </c>
      <c r="AX308" s="15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I308" s="16"/>
      <c r="BJ308" s="18">
        <f t="shared" si="41"/>
        <v>0</v>
      </c>
      <c r="BK308" s="15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V308" s="16"/>
      <c r="BW308" s="18">
        <f t="shared" si="42"/>
        <v>0</v>
      </c>
      <c r="BX308" s="15">
        <v>0</v>
      </c>
      <c r="BY308" s="2">
        <v>0</v>
      </c>
      <c r="BZ308" s="2">
        <v>0</v>
      </c>
      <c r="CA308" s="2">
        <v>0</v>
      </c>
      <c r="CB308" s="2">
        <v>0</v>
      </c>
      <c r="CC308" s="2">
        <v>0</v>
      </c>
      <c r="CD308" s="2">
        <v>0</v>
      </c>
      <c r="CE308" s="2">
        <v>0</v>
      </c>
      <c r="CI308" s="16"/>
      <c r="CJ308" s="18">
        <f t="shared" si="43"/>
        <v>0</v>
      </c>
      <c r="CK308" s="15">
        <v>0</v>
      </c>
      <c r="CL308" s="2">
        <v>0</v>
      </c>
      <c r="CM308" s="2">
        <v>0</v>
      </c>
      <c r="CN308" s="2">
        <v>0</v>
      </c>
      <c r="CO308" s="2">
        <v>0</v>
      </c>
      <c r="CP308" s="2">
        <v>0</v>
      </c>
      <c r="CQ308" s="2">
        <v>0</v>
      </c>
      <c r="CR308" s="2">
        <v>0</v>
      </c>
      <c r="CV308" s="16"/>
      <c r="CW308" s="18">
        <f t="shared" si="44"/>
        <v>0</v>
      </c>
    </row>
    <row r="309" spans="1:101" ht="13.05" customHeight="1" x14ac:dyDescent="0.2">
      <c r="A309" s="46" t="s">
        <v>15</v>
      </c>
      <c r="B309" s="46" t="s">
        <v>16</v>
      </c>
      <c r="C309" s="91">
        <v>401</v>
      </c>
      <c r="D309" s="46" t="s">
        <v>16</v>
      </c>
      <c r="E309" s="46" t="s">
        <v>15</v>
      </c>
      <c r="F309" s="46" t="s">
        <v>16</v>
      </c>
      <c r="G309" s="47" t="s">
        <v>33</v>
      </c>
      <c r="H309" s="70">
        <v>27447</v>
      </c>
      <c r="I309" s="50" t="s">
        <v>368</v>
      </c>
      <c r="J309" s="44"/>
      <c r="K309" s="15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V309" s="16"/>
      <c r="W309" s="18">
        <f t="shared" si="38"/>
        <v>0</v>
      </c>
      <c r="X309" s="15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I309" s="16"/>
      <c r="AJ309" s="18">
        <f t="shared" si="39"/>
        <v>0</v>
      </c>
      <c r="AK309" s="15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V309" s="16"/>
      <c r="AW309" s="18">
        <f t="shared" si="40"/>
        <v>0</v>
      </c>
      <c r="AX309" s="15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  <c r="BI309" s="16"/>
      <c r="BJ309" s="18">
        <f t="shared" si="41"/>
        <v>0</v>
      </c>
      <c r="BK309" s="15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Q309" s="2">
        <v>0</v>
      </c>
      <c r="BR309" s="2">
        <v>0</v>
      </c>
      <c r="BV309" s="16"/>
      <c r="BW309" s="18">
        <f t="shared" si="42"/>
        <v>0</v>
      </c>
      <c r="BX309" s="15">
        <v>0</v>
      </c>
      <c r="BY309" s="2">
        <v>0</v>
      </c>
      <c r="BZ309" s="2">
        <v>0</v>
      </c>
      <c r="CA309" s="2">
        <v>0</v>
      </c>
      <c r="CB309" s="2">
        <v>0</v>
      </c>
      <c r="CC309" s="2">
        <v>0</v>
      </c>
      <c r="CD309" s="2">
        <v>0</v>
      </c>
      <c r="CE309" s="2">
        <v>0</v>
      </c>
      <c r="CI309" s="16"/>
      <c r="CJ309" s="18">
        <f t="shared" si="43"/>
        <v>0</v>
      </c>
      <c r="CK309" s="15">
        <v>0</v>
      </c>
      <c r="CL309" s="2">
        <v>0</v>
      </c>
      <c r="CM309" s="2">
        <v>0</v>
      </c>
      <c r="CN309" s="2">
        <v>0</v>
      </c>
      <c r="CO309" s="2">
        <v>0</v>
      </c>
      <c r="CP309" s="2">
        <v>0</v>
      </c>
      <c r="CQ309" s="2">
        <v>0</v>
      </c>
      <c r="CR309" s="2">
        <v>0</v>
      </c>
      <c r="CV309" s="16"/>
      <c r="CW309" s="18">
        <f t="shared" si="44"/>
        <v>0</v>
      </c>
    </row>
    <row r="310" spans="1:101" ht="13.05" customHeight="1" x14ac:dyDescent="0.2">
      <c r="A310" s="46" t="s">
        <v>15</v>
      </c>
      <c r="B310" s="46" t="s">
        <v>16</v>
      </c>
      <c r="C310" s="91">
        <v>401</v>
      </c>
      <c r="D310" s="46" t="s">
        <v>16</v>
      </c>
      <c r="E310" s="46" t="s">
        <v>15</v>
      </c>
      <c r="F310" s="46" t="s">
        <v>16</v>
      </c>
      <c r="G310" s="47" t="s">
        <v>33</v>
      </c>
      <c r="H310" s="70">
        <v>213</v>
      </c>
      <c r="I310" s="49" t="s">
        <v>369</v>
      </c>
      <c r="J310" s="43"/>
      <c r="K310" s="15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V310" s="16"/>
      <c r="W310" s="18">
        <f t="shared" si="38"/>
        <v>0</v>
      </c>
      <c r="X310" s="15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I310" s="16"/>
      <c r="AJ310" s="18">
        <f t="shared" si="39"/>
        <v>0</v>
      </c>
      <c r="AK310" s="15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Q310" s="2">
        <v>0</v>
      </c>
      <c r="AR310" s="2">
        <v>0</v>
      </c>
      <c r="AV310" s="16"/>
      <c r="AW310" s="18">
        <f t="shared" si="40"/>
        <v>0</v>
      </c>
      <c r="AX310" s="15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I310" s="16"/>
      <c r="BJ310" s="18">
        <f t="shared" si="41"/>
        <v>0</v>
      </c>
      <c r="BK310" s="15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V310" s="16"/>
      <c r="BW310" s="18">
        <f t="shared" si="42"/>
        <v>0</v>
      </c>
      <c r="BX310" s="15">
        <v>0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I310" s="16"/>
      <c r="CJ310" s="18">
        <f t="shared" si="43"/>
        <v>0</v>
      </c>
      <c r="CK310" s="15">
        <v>0</v>
      </c>
      <c r="CL310" s="2">
        <v>0</v>
      </c>
      <c r="CM310" s="2">
        <v>0</v>
      </c>
      <c r="CN310" s="2">
        <v>0</v>
      </c>
      <c r="CO310" s="2">
        <v>0</v>
      </c>
      <c r="CP310" s="2">
        <v>0</v>
      </c>
      <c r="CQ310" s="2">
        <v>0</v>
      </c>
      <c r="CR310" s="2">
        <v>0</v>
      </c>
      <c r="CV310" s="16"/>
      <c r="CW310" s="18">
        <f t="shared" si="44"/>
        <v>0</v>
      </c>
    </row>
    <row r="311" spans="1:101" ht="13.05" customHeight="1" x14ac:dyDescent="0.2">
      <c r="A311" s="46" t="s">
        <v>15</v>
      </c>
      <c r="B311" s="46" t="s">
        <v>16</v>
      </c>
      <c r="C311" s="91">
        <v>401</v>
      </c>
      <c r="D311" s="46" t="s">
        <v>16</v>
      </c>
      <c r="E311" s="46" t="s">
        <v>15</v>
      </c>
      <c r="F311" s="46" t="s">
        <v>16</v>
      </c>
      <c r="G311" s="47" t="s">
        <v>135</v>
      </c>
      <c r="H311" s="70">
        <v>214</v>
      </c>
      <c r="I311" s="49" t="s">
        <v>370</v>
      </c>
      <c r="J311" s="43"/>
      <c r="K311" s="15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V311" s="16"/>
      <c r="W311" s="18">
        <f t="shared" si="38"/>
        <v>0</v>
      </c>
      <c r="X311" s="15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I311" s="16"/>
      <c r="AJ311" s="18">
        <f t="shared" si="39"/>
        <v>0</v>
      </c>
      <c r="AK311" s="15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V311" s="16"/>
      <c r="AW311" s="18">
        <f t="shared" si="40"/>
        <v>0</v>
      </c>
      <c r="AX311" s="15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I311" s="16"/>
      <c r="BJ311" s="18">
        <f t="shared" si="41"/>
        <v>0</v>
      </c>
      <c r="BK311" s="15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V311" s="16"/>
      <c r="BW311" s="18">
        <f t="shared" si="42"/>
        <v>0</v>
      </c>
      <c r="BX311" s="15">
        <v>0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I311" s="16"/>
      <c r="CJ311" s="18">
        <f t="shared" si="43"/>
        <v>0</v>
      </c>
      <c r="CK311" s="15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V311" s="16"/>
      <c r="CW311" s="18">
        <f t="shared" si="44"/>
        <v>0</v>
      </c>
    </row>
    <row r="312" spans="1:101" ht="13.05" customHeight="1" x14ac:dyDescent="0.2">
      <c r="A312" s="46" t="s">
        <v>15</v>
      </c>
      <c r="B312" s="46" t="s">
        <v>16</v>
      </c>
      <c r="C312" s="91">
        <v>401</v>
      </c>
      <c r="D312" s="46" t="s">
        <v>16</v>
      </c>
      <c r="E312" s="46" t="s">
        <v>15</v>
      </c>
      <c r="F312" s="46" t="s">
        <v>16</v>
      </c>
      <c r="G312" s="47" t="s">
        <v>33</v>
      </c>
      <c r="H312" s="70">
        <v>215</v>
      </c>
      <c r="I312" s="49" t="s">
        <v>371</v>
      </c>
      <c r="J312" s="43"/>
      <c r="K312" s="15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V312" s="16"/>
      <c r="W312" s="18">
        <f t="shared" si="38"/>
        <v>0</v>
      </c>
      <c r="X312" s="15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I312" s="16"/>
      <c r="AJ312" s="18">
        <f t="shared" si="39"/>
        <v>0</v>
      </c>
      <c r="AK312" s="15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0</v>
      </c>
      <c r="AV312" s="16"/>
      <c r="AW312" s="18">
        <f t="shared" si="40"/>
        <v>0</v>
      </c>
      <c r="AX312" s="15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I312" s="16"/>
      <c r="BJ312" s="18">
        <f t="shared" si="41"/>
        <v>0</v>
      </c>
      <c r="BK312" s="15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Q312" s="2">
        <v>0</v>
      </c>
      <c r="BR312" s="2">
        <v>0</v>
      </c>
      <c r="BV312" s="16"/>
      <c r="BW312" s="18">
        <f t="shared" si="42"/>
        <v>0</v>
      </c>
      <c r="BX312" s="15">
        <v>0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I312" s="16"/>
      <c r="CJ312" s="18">
        <f t="shared" si="43"/>
        <v>0</v>
      </c>
      <c r="CK312" s="15">
        <v>0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V312" s="16"/>
      <c r="CW312" s="18">
        <f t="shared" si="44"/>
        <v>0</v>
      </c>
    </row>
    <row r="313" spans="1:101" ht="13.05" customHeight="1" x14ac:dyDescent="0.2">
      <c r="A313" s="46" t="s">
        <v>15</v>
      </c>
      <c r="B313" s="46" t="s">
        <v>16</v>
      </c>
      <c r="C313" s="91">
        <v>401</v>
      </c>
      <c r="D313" s="46" t="s">
        <v>16</v>
      </c>
      <c r="E313" s="46" t="s">
        <v>15</v>
      </c>
      <c r="F313" s="46" t="s">
        <v>16</v>
      </c>
      <c r="G313" s="47" t="s">
        <v>33</v>
      </c>
      <c r="H313" s="70">
        <v>216</v>
      </c>
      <c r="I313" s="49" t="s">
        <v>372</v>
      </c>
      <c r="J313" s="43"/>
      <c r="K313" s="15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V313" s="16"/>
      <c r="W313" s="18">
        <f t="shared" si="38"/>
        <v>0</v>
      </c>
      <c r="X313" s="15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I313" s="16"/>
      <c r="AJ313" s="18">
        <f t="shared" si="39"/>
        <v>0</v>
      </c>
      <c r="AK313" s="15">
        <v>0</v>
      </c>
      <c r="AL313" s="2">
        <v>0</v>
      </c>
      <c r="AM313" s="2">
        <v>0</v>
      </c>
      <c r="AN313" s="2">
        <v>0</v>
      </c>
      <c r="AO313" s="2">
        <v>0</v>
      </c>
      <c r="AP313" s="2">
        <v>0</v>
      </c>
      <c r="AQ313" s="2">
        <v>0</v>
      </c>
      <c r="AR313" s="2">
        <v>0</v>
      </c>
      <c r="AV313" s="16"/>
      <c r="AW313" s="18">
        <f t="shared" si="40"/>
        <v>0</v>
      </c>
      <c r="AX313" s="15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I313" s="16"/>
      <c r="BJ313" s="18">
        <f t="shared" si="41"/>
        <v>0</v>
      </c>
      <c r="BK313" s="15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V313" s="16"/>
      <c r="BW313" s="18">
        <f t="shared" si="42"/>
        <v>0</v>
      </c>
      <c r="BX313" s="15">
        <v>0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I313" s="16"/>
      <c r="CJ313" s="18">
        <f t="shared" si="43"/>
        <v>0</v>
      </c>
      <c r="CK313" s="15">
        <v>0</v>
      </c>
      <c r="CL313" s="2">
        <v>0</v>
      </c>
      <c r="CM313" s="2">
        <v>0</v>
      </c>
      <c r="CN313" s="2">
        <v>0</v>
      </c>
      <c r="CO313" s="2">
        <v>0</v>
      </c>
      <c r="CP313" s="2">
        <v>0</v>
      </c>
      <c r="CQ313" s="2">
        <v>0</v>
      </c>
      <c r="CR313" s="2">
        <v>0</v>
      </c>
      <c r="CV313" s="16"/>
      <c r="CW313" s="18">
        <f t="shared" si="44"/>
        <v>0</v>
      </c>
    </row>
    <row r="314" spans="1:101" ht="13.05" customHeight="1" x14ac:dyDescent="0.2">
      <c r="A314" s="46" t="s">
        <v>15</v>
      </c>
      <c r="B314" s="46" t="s">
        <v>16</v>
      </c>
      <c r="C314" s="91">
        <v>401</v>
      </c>
      <c r="D314" s="46" t="s">
        <v>16</v>
      </c>
      <c r="E314" s="46" t="s">
        <v>15</v>
      </c>
      <c r="F314" s="46" t="s">
        <v>16</v>
      </c>
      <c r="G314" s="47" t="s">
        <v>33</v>
      </c>
      <c r="H314" s="70">
        <v>220</v>
      </c>
      <c r="I314" s="49" t="s">
        <v>373</v>
      </c>
      <c r="J314" s="43"/>
      <c r="K314" s="15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V314" s="16"/>
      <c r="W314" s="18">
        <f t="shared" si="38"/>
        <v>0</v>
      </c>
      <c r="X314" s="15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I314" s="16"/>
      <c r="AJ314" s="18">
        <f t="shared" si="39"/>
        <v>0</v>
      </c>
      <c r="AK314" s="15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Q314" s="2">
        <v>0</v>
      </c>
      <c r="AR314" s="2">
        <v>0</v>
      </c>
      <c r="AV314" s="16"/>
      <c r="AW314" s="18">
        <f t="shared" si="40"/>
        <v>0</v>
      </c>
      <c r="AX314" s="15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0</v>
      </c>
      <c r="BI314" s="16"/>
      <c r="BJ314" s="18">
        <f t="shared" si="41"/>
        <v>0</v>
      </c>
      <c r="BK314" s="15">
        <v>0</v>
      </c>
      <c r="BL314" s="2">
        <v>0</v>
      </c>
      <c r="BM314" s="2">
        <v>0</v>
      </c>
      <c r="BN314" s="2">
        <v>0</v>
      </c>
      <c r="BO314" s="2">
        <v>0</v>
      </c>
      <c r="BP314" s="2">
        <v>0</v>
      </c>
      <c r="BQ314" s="2">
        <v>0</v>
      </c>
      <c r="BR314" s="2">
        <v>0</v>
      </c>
      <c r="BV314" s="16"/>
      <c r="BW314" s="18">
        <f t="shared" si="42"/>
        <v>0</v>
      </c>
      <c r="BX314" s="15">
        <v>0</v>
      </c>
      <c r="BY314" s="2">
        <v>0</v>
      </c>
      <c r="BZ314" s="2">
        <v>0</v>
      </c>
      <c r="CA314" s="2">
        <v>0</v>
      </c>
      <c r="CB314" s="2">
        <v>0</v>
      </c>
      <c r="CC314" s="2">
        <v>0</v>
      </c>
      <c r="CD314" s="2">
        <v>0</v>
      </c>
      <c r="CE314" s="2">
        <v>0</v>
      </c>
      <c r="CI314" s="16"/>
      <c r="CJ314" s="18">
        <f t="shared" si="43"/>
        <v>0</v>
      </c>
      <c r="CK314" s="15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V314" s="16"/>
      <c r="CW314" s="18">
        <f t="shared" si="44"/>
        <v>0</v>
      </c>
    </row>
    <row r="315" spans="1:101" ht="13.05" customHeight="1" x14ac:dyDescent="0.2">
      <c r="A315" s="46" t="s">
        <v>15</v>
      </c>
      <c r="B315" s="46" t="s">
        <v>16</v>
      </c>
      <c r="C315" s="91">
        <v>401</v>
      </c>
      <c r="D315" s="46" t="s">
        <v>16</v>
      </c>
      <c r="E315" s="46" t="s">
        <v>15</v>
      </c>
      <c r="F315" s="46" t="s">
        <v>16</v>
      </c>
      <c r="G315" s="47" t="s">
        <v>33</v>
      </c>
      <c r="H315" s="70">
        <v>7131</v>
      </c>
      <c r="I315" s="49" t="s">
        <v>374</v>
      </c>
      <c r="J315" s="43"/>
      <c r="K315" s="15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V315" s="16"/>
      <c r="W315" s="18">
        <f t="shared" si="38"/>
        <v>0</v>
      </c>
      <c r="X315" s="15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I315" s="16"/>
      <c r="AJ315" s="18">
        <f t="shared" si="39"/>
        <v>0</v>
      </c>
      <c r="AK315" s="15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Q315" s="2">
        <v>0</v>
      </c>
      <c r="AR315" s="2">
        <v>0</v>
      </c>
      <c r="AV315" s="16"/>
      <c r="AW315" s="18">
        <f t="shared" si="40"/>
        <v>0</v>
      </c>
      <c r="AX315" s="15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0</v>
      </c>
      <c r="BI315" s="16"/>
      <c r="BJ315" s="18">
        <f t="shared" si="41"/>
        <v>0</v>
      </c>
      <c r="BK315" s="15">
        <v>0</v>
      </c>
      <c r="BL315" s="2">
        <v>0</v>
      </c>
      <c r="BM315" s="2">
        <v>0</v>
      </c>
      <c r="BN315" s="2">
        <v>0</v>
      </c>
      <c r="BO315" s="2">
        <v>0</v>
      </c>
      <c r="BP315" s="2">
        <v>0</v>
      </c>
      <c r="BQ315" s="2">
        <v>0</v>
      </c>
      <c r="BR315" s="2">
        <v>0</v>
      </c>
      <c r="BV315" s="16"/>
      <c r="BW315" s="18">
        <f t="shared" si="42"/>
        <v>0</v>
      </c>
      <c r="BX315" s="15">
        <v>0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I315" s="16"/>
      <c r="CJ315" s="18">
        <f t="shared" si="43"/>
        <v>0</v>
      </c>
      <c r="CK315" s="15">
        <v>0</v>
      </c>
      <c r="CL315" s="2">
        <v>0</v>
      </c>
      <c r="CM315" s="2">
        <v>0</v>
      </c>
      <c r="CN315" s="2">
        <v>0</v>
      </c>
      <c r="CO315" s="2">
        <v>0</v>
      </c>
      <c r="CP315" s="2">
        <v>0</v>
      </c>
      <c r="CQ315" s="2">
        <v>0</v>
      </c>
      <c r="CR315" s="2">
        <v>0</v>
      </c>
      <c r="CV315" s="16"/>
      <c r="CW315" s="18">
        <f t="shared" si="44"/>
        <v>0</v>
      </c>
    </row>
    <row r="316" spans="1:101" ht="13.05" customHeight="1" x14ac:dyDescent="0.2">
      <c r="A316" s="46" t="s">
        <v>15</v>
      </c>
      <c r="B316" s="46" t="s">
        <v>16</v>
      </c>
      <c r="C316" s="91">
        <v>401</v>
      </c>
      <c r="D316" s="46" t="s">
        <v>16</v>
      </c>
      <c r="E316" s="46" t="s">
        <v>15</v>
      </c>
      <c r="F316" s="46" t="s">
        <v>16</v>
      </c>
      <c r="G316" s="47" t="s">
        <v>33</v>
      </c>
      <c r="H316" s="70">
        <v>7132</v>
      </c>
      <c r="I316" s="49" t="s">
        <v>375</v>
      </c>
      <c r="J316" s="43"/>
      <c r="K316" s="15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V316" s="16"/>
      <c r="W316" s="18">
        <f t="shared" si="38"/>
        <v>0</v>
      </c>
      <c r="X316" s="15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I316" s="16"/>
      <c r="AJ316" s="18">
        <f t="shared" si="39"/>
        <v>0</v>
      </c>
      <c r="AK316" s="15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V316" s="16"/>
      <c r="AW316" s="18">
        <f t="shared" si="40"/>
        <v>0</v>
      </c>
      <c r="AX316" s="15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I316" s="16"/>
      <c r="BJ316" s="18">
        <f t="shared" si="41"/>
        <v>0</v>
      </c>
      <c r="BK316" s="15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V316" s="16"/>
      <c r="BW316" s="18">
        <f t="shared" si="42"/>
        <v>0</v>
      </c>
      <c r="BX316" s="15">
        <v>0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I316" s="16"/>
      <c r="CJ316" s="18">
        <f t="shared" si="43"/>
        <v>0</v>
      </c>
      <c r="CK316" s="15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V316" s="16"/>
      <c r="CW316" s="18">
        <f t="shared" si="44"/>
        <v>0</v>
      </c>
    </row>
    <row r="317" spans="1:101" ht="13.05" customHeight="1" x14ac:dyDescent="0.2">
      <c r="A317" s="46" t="s">
        <v>15</v>
      </c>
      <c r="B317" s="46" t="s">
        <v>16</v>
      </c>
      <c r="C317" s="91">
        <v>401</v>
      </c>
      <c r="D317" s="46" t="s">
        <v>16</v>
      </c>
      <c r="E317" s="46" t="s">
        <v>15</v>
      </c>
      <c r="F317" s="46" t="s">
        <v>16</v>
      </c>
      <c r="G317" s="47" t="s">
        <v>33</v>
      </c>
      <c r="H317" s="70">
        <v>7412</v>
      </c>
      <c r="I317" s="49" t="s">
        <v>376</v>
      </c>
      <c r="J317" s="43"/>
      <c r="K317" s="15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V317" s="16"/>
      <c r="W317" s="18">
        <f t="shared" si="38"/>
        <v>0</v>
      </c>
      <c r="X317" s="15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I317" s="16"/>
      <c r="AJ317" s="18">
        <f t="shared" si="39"/>
        <v>0</v>
      </c>
      <c r="AK317" s="15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V317" s="16"/>
      <c r="AW317" s="18">
        <f t="shared" si="40"/>
        <v>0</v>
      </c>
      <c r="AX317" s="15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I317" s="16"/>
      <c r="BJ317" s="18">
        <f t="shared" si="41"/>
        <v>0</v>
      </c>
      <c r="BK317" s="15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V317" s="16"/>
      <c r="BW317" s="18">
        <f t="shared" si="42"/>
        <v>0</v>
      </c>
      <c r="BX317" s="15">
        <v>0</v>
      </c>
      <c r="BY317" s="2">
        <v>0</v>
      </c>
      <c r="BZ317" s="2">
        <v>0</v>
      </c>
      <c r="CA317" s="2">
        <v>0</v>
      </c>
      <c r="CB317" s="2">
        <v>0</v>
      </c>
      <c r="CC317" s="2">
        <v>0</v>
      </c>
      <c r="CD317" s="2">
        <v>0</v>
      </c>
      <c r="CE317" s="2">
        <v>0</v>
      </c>
      <c r="CI317" s="16"/>
      <c r="CJ317" s="18">
        <f t="shared" si="43"/>
        <v>0</v>
      </c>
      <c r="CK317" s="15">
        <v>0</v>
      </c>
      <c r="CL317" s="2">
        <v>0</v>
      </c>
      <c r="CM317" s="2">
        <v>0</v>
      </c>
      <c r="CN317" s="2">
        <v>0</v>
      </c>
      <c r="CO317" s="2">
        <v>0</v>
      </c>
      <c r="CP317" s="2">
        <v>0</v>
      </c>
      <c r="CQ317" s="2">
        <v>0</v>
      </c>
      <c r="CR317" s="2">
        <v>0</v>
      </c>
      <c r="CV317" s="16"/>
      <c r="CW317" s="18">
        <f t="shared" si="44"/>
        <v>0</v>
      </c>
    </row>
    <row r="318" spans="1:101" ht="13.05" customHeight="1" x14ac:dyDescent="0.2">
      <c r="A318" s="46" t="s">
        <v>15</v>
      </c>
      <c r="B318" s="46" t="s">
        <v>16</v>
      </c>
      <c r="C318" s="91">
        <v>401</v>
      </c>
      <c r="D318" s="46" t="s">
        <v>16</v>
      </c>
      <c r="E318" s="46" t="s">
        <v>15</v>
      </c>
      <c r="F318" s="46" t="s">
        <v>16</v>
      </c>
      <c r="G318" s="47" t="s">
        <v>33</v>
      </c>
      <c r="H318" s="70">
        <v>11579</v>
      </c>
      <c r="I318" s="49" t="s">
        <v>377</v>
      </c>
      <c r="J318" s="43"/>
      <c r="K318" s="15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V318" s="16"/>
      <c r="W318" s="18">
        <f t="shared" si="38"/>
        <v>0</v>
      </c>
      <c r="X318" s="15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I318" s="16"/>
      <c r="AJ318" s="18">
        <f t="shared" si="39"/>
        <v>0</v>
      </c>
      <c r="AK318" s="15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R318" s="2">
        <v>0</v>
      </c>
      <c r="AV318" s="16"/>
      <c r="AW318" s="18">
        <f t="shared" si="40"/>
        <v>0</v>
      </c>
      <c r="AX318" s="15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  <c r="BI318" s="16"/>
      <c r="BJ318" s="18">
        <f t="shared" si="41"/>
        <v>0</v>
      </c>
      <c r="BK318" s="15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0</v>
      </c>
      <c r="BR318" s="2">
        <v>0</v>
      </c>
      <c r="BV318" s="16"/>
      <c r="BW318" s="18">
        <f t="shared" si="42"/>
        <v>0</v>
      </c>
      <c r="BX318" s="15">
        <v>0</v>
      </c>
      <c r="BY318" s="2">
        <v>0</v>
      </c>
      <c r="BZ318" s="2">
        <v>0</v>
      </c>
      <c r="CA318" s="2">
        <v>0</v>
      </c>
      <c r="CB318" s="2">
        <v>0</v>
      </c>
      <c r="CC318" s="2">
        <v>0</v>
      </c>
      <c r="CD318" s="2">
        <v>0</v>
      </c>
      <c r="CE318" s="2">
        <v>0</v>
      </c>
      <c r="CI318" s="16"/>
      <c r="CJ318" s="18">
        <f t="shared" si="43"/>
        <v>0</v>
      </c>
      <c r="CK318" s="15">
        <v>0</v>
      </c>
      <c r="CL318" s="2">
        <v>0</v>
      </c>
      <c r="CM318" s="2">
        <v>0</v>
      </c>
      <c r="CN318" s="2">
        <v>0</v>
      </c>
      <c r="CO318" s="2">
        <v>0</v>
      </c>
      <c r="CP318" s="2">
        <v>0</v>
      </c>
      <c r="CQ318" s="2">
        <v>0</v>
      </c>
      <c r="CR318" s="2">
        <v>0</v>
      </c>
      <c r="CV318" s="16"/>
      <c r="CW318" s="18">
        <f t="shared" si="44"/>
        <v>0</v>
      </c>
    </row>
    <row r="319" spans="1:101" ht="13.05" customHeight="1" x14ac:dyDescent="0.2">
      <c r="A319" s="46" t="s">
        <v>15</v>
      </c>
      <c r="B319" s="46" t="s">
        <v>16</v>
      </c>
      <c r="C319" s="91">
        <v>401</v>
      </c>
      <c r="D319" s="46" t="s">
        <v>16</v>
      </c>
      <c r="E319" s="46" t="s">
        <v>15</v>
      </c>
      <c r="F319" s="46" t="s">
        <v>16</v>
      </c>
      <c r="G319" s="47" t="s">
        <v>33</v>
      </c>
      <c r="H319" s="70">
        <v>16827</v>
      </c>
      <c r="I319" s="49" t="s">
        <v>378</v>
      </c>
      <c r="J319" s="43"/>
      <c r="K319" s="15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V319" s="16"/>
      <c r="W319" s="18">
        <f t="shared" si="38"/>
        <v>0</v>
      </c>
      <c r="X319" s="15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I319" s="16"/>
      <c r="AJ319" s="18">
        <f t="shared" si="39"/>
        <v>0</v>
      </c>
      <c r="AK319" s="15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Q319" s="2">
        <v>0</v>
      </c>
      <c r="AR319" s="2">
        <v>0</v>
      </c>
      <c r="AV319" s="16"/>
      <c r="AW319" s="18">
        <f t="shared" si="40"/>
        <v>0</v>
      </c>
      <c r="AX319" s="15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I319" s="16"/>
      <c r="BJ319" s="18">
        <f t="shared" si="41"/>
        <v>0</v>
      </c>
      <c r="BK319" s="15">
        <v>0</v>
      </c>
      <c r="BL319" s="2">
        <v>0</v>
      </c>
      <c r="BM319" s="2">
        <v>0</v>
      </c>
      <c r="BN319" s="2">
        <v>0</v>
      </c>
      <c r="BO319" s="2">
        <v>0</v>
      </c>
      <c r="BP319" s="2">
        <v>0</v>
      </c>
      <c r="BQ319" s="2">
        <v>0</v>
      </c>
      <c r="BR319" s="2">
        <v>0</v>
      </c>
      <c r="BV319" s="16"/>
      <c r="BW319" s="18">
        <f t="shared" si="42"/>
        <v>0</v>
      </c>
      <c r="BX319" s="15">
        <v>0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I319" s="16"/>
      <c r="CJ319" s="18">
        <f t="shared" si="43"/>
        <v>0</v>
      </c>
      <c r="CK319" s="15">
        <v>0</v>
      </c>
      <c r="CL319" s="2">
        <v>0</v>
      </c>
      <c r="CM319" s="2">
        <v>0</v>
      </c>
      <c r="CN319" s="2">
        <v>0</v>
      </c>
      <c r="CO319" s="2">
        <v>0</v>
      </c>
      <c r="CP319" s="2">
        <v>0</v>
      </c>
      <c r="CQ319" s="2">
        <v>0</v>
      </c>
      <c r="CR319" s="2">
        <v>0</v>
      </c>
      <c r="CV319" s="16"/>
      <c r="CW319" s="18">
        <f t="shared" si="44"/>
        <v>0</v>
      </c>
    </row>
    <row r="320" spans="1:101" ht="13.05" customHeight="1" x14ac:dyDescent="0.2">
      <c r="A320" s="46" t="s">
        <v>15</v>
      </c>
      <c r="B320" s="46" t="s">
        <v>16</v>
      </c>
      <c r="C320" s="91">
        <v>401</v>
      </c>
      <c r="D320" s="46" t="s">
        <v>16</v>
      </c>
      <c r="E320" s="46" t="s">
        <v>15</v>
      </c>
      <c r="F320" s="46" t="s">
        <v>16</v>
      </c>
      <c r="G320" s="47" t="s">
        <v>33</v>
      </c>
      <c r="H320" s="70">
        <v>17570</v>
      </c>
      <c r="I320" s="49" t="s">
        <v>379</v>
      </c>
      <c r="J320" s="43"/>
      <c r="K320" s="15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V320" s="16"/>
      <c r="W320" s="18">
        <f t="shared" si="38"/>
        <v>0</v>
      </c>
      <c r="X320" s="15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I320" s="16"/>
      <c r="AJ320" s="18">
        <f t="shared" si="39"/>
        <v>0</v>
      </c>
      <c r="AK320" s="15">
        <v>0</v>
      </c>
      <c r="AL320" s="2">
        <v>0</v>
      </c>
      <c r="AM320" s="2">
        <v>0</v>
      </c>
      <c r="AN320" s="2">
        <v>0</v>
      </c>
      <c r="AO320" s="2">
        <v>0</v>
      </c>
      <c r="AP320" s="2">
        <v>0</v>
      </c>
      <c r="AQ320" s="2">
        <v>0</v>
      </c>
      <c r="AR320" s="2">
        <v>0</v>
      </c>
      <c r="AV320" s="16"/>
      <c r="AW320" s="18">
        <f t="shared" si="40"/>
        <v>0</v>
      </c>
      <c r="AX320" s="15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I320" s="16"/>
      <c r="BJ320" s="18">
        <f t="shared" si="41"/>
        <v>0</v>
      </c>
      <c r="BK320" s="15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V320" s="16"/>
      <c r="BW320" s="18">
        <f t="shared" si="42"/>
        <v>0</v>
      </c>
      <c r="BX320" s="15">
        <v>0</v>
      </c>
      <c r="BY320" s="2">
        <v>0</v>
      </c>
      <c r="BZ320" s="2">
        <v>0</v>
      </c>
      <c r="CA320" s="2">
        <v>0</v>
      </c>
      <c r="CB320" s="2">
        <v>0</v>
      </c>
      <c r="CC320" s="2">
        <v>0</v>
      </c>
      <c r="CD320" s="2">
        <v>0</v>
      </c>
      <c r="CE320" s="2">
        <v>0</v>
      </c>
      <c r="CI320" s="16"/>
      <c r="CJ320" s="18">
        <f t="shared" si="43"/>
        <v>0</v>
      </c>
      <c r="CK320" s="15">
        <v>0</v>
      </c>
      <c r="CL320" s="2">
        <v>0</v>
      </c>
      <c r="CM320" s="2">
        <v>0</v>
      </c>
      <c r="CN320" s="2">
        <v>0</v>
      </c>
      <c r="CO320" s="2">
        <v>0</v>
      </c>
      <c r="CP320" s="2">
        <v>0</v>
      </c>
      <c r="CQ320" s="2">
        <v>0</v>
      </c>
      <c r="CR320" s="2">
        <v>0</v>
      </c>
      <c r="CV320" s="16"/>
      <c r="CW320" s="18">
        <f t="shared" si="44"/>
        <v>0</v>
      </c>
    </row>
    <row r="321" spans="1:101" ht="13.05" customHeight="1" x14ac:dyDescent="0.2">
      <c r="A321" s="46" t="s">
        <v>15</v>
      </c>
      <c r="B321" s="46" t="s">
        <v>16</v>
      </c>
      <c r="C321" s="91">
        <v>401</v>
      </c>
      <c r="D321" s="46" t="s">
        <v>16</v>
      </c>
      <c r="E321" s="46" t="s">
        <v>15</v>
      </c>
      <c r="F321" s="46" t="s">
        <v>16</v>
      </c>
      <c r="G321" s="47" t="s">
        <v>135</v>
      </c>
      <c r="H321" s="70">
        <v>228</v>
      </c>
      <c r="I321" s="49" t="s">
        <v>380</v>
      </c>
      <c r="J321" s="43"/>
      <c r="K321" s="15">
        <v>3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2</v>
      </c>
      <c r="V321" s="16"/>
      <c r="W321" s="18">
        <f t="shared" si="38"/>
        <v>5</v>
      </c>
      <c r="X321" s="15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I321" s="16"/>
      <c r="AJ321" s="18">
        <f t="shared" si="39"/>
        <v>0</v>
      </c>
      <c r="AK321" s="15">
        <v>3</v>
      </c>
      <c r="AL321" s="2">
        <v>0</v>
      </c>
      <c r="AM321" s="2">
        <v>0</v>
      </c>
      <c r="AN321" s="2">
        <v>0</v>
      </c>
      <c r="AO321" s="2">
        <v>0</v>
      </c>
      <c r="AP321" s="2">
        <v>0</v>
      </c>
      <c r="AQ321" s="2">
        <v>0</v>
      </c>
      <c r="AR321" s="2">
        <v>2</v>
      </c>
      <c r="AV321" s="16"/>
      <c r="AW321" s="18">
        <f t="shared" si="40"/>
        <v>5</v>
      </c>
      <c r="AX321" s="15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I321" s="16"/>
      <c r="BJ321" s="18">
        <f t="shared" si="41"/>
        <v>0</v>
      </c>
      <c r="BK321" s="15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V321" s="16"/>
      <c r="BW321" s="18">
        <f t="shared" si="42"/>
        <v>0</v>
      </c>
      <c r="BX321" s="15">
        <v>0</v>
      </c>
      <c r="BY321" s="2">
        <v>0</v>
      </c>
      <c r="BZ321" s="2">
        <v>0</v>
      </c>
      <c r="CA321" s="2">
        <v>0</v>
      </c>
      <c r="CB321" s="2">
        <v>0</v>
      </c>
      <c r="CC321" s="2">
        <v>0</v>
      </c>
      <c r="CD321" s="2">
        <v>0</v>
      </c>
      <c r="CE321" s="2">
        <v>0</v>
      </c>
      <c r="CI321" s="16"/>
      <c r="CJ321" s="18">
        <f t="shared" si="43"/>
        <v>0</v>
      </c>
      <c r="CK321" s="15">
        <v>0</v>
      </c>
      <c r="CL321" s="2">
        <v>0</v>
      </c>
      <c r="CM321" s="2">
        <v>0</v>
      </c>
      <c r="CN321" s="2">
        <v>0</v>
      </c>
      <c r="CO321" s="2">
        <v>0</v>
      </c>
      <c r="CP321" s="2">
        <v>0</v>
      </c>
      <c r="CQ321" s="2">
        <v>0</v>
      </c>
      <c r="CR321" s="2">
        <v>0</v>
      </c>
      <c r="CV321" s="16"/>
      <c r="CW321" s="18">
        <f t="shared" si="44"/>
        <v>0</v>
      </c>
    </row>
    <row r="322" spans="1:101" ht="13.05" customHeight="1" x14ac:dyDescent="0.2">
      <c r="A322" s="46" t="s">
        <v>15</v>
      </c>
      <c r="B322" s="46" t="s">
        <v>16</v>
      </c>
      <c r="C322" s="91">
        <v>401</v>
      </c>
      <c r="D322" s="46" t="s">
        <v>16</v>
      </c>
      <c r="E322" s="46" t="s">
        <v>15</v>
      </c>
      <c r="F322" s="46" t="s">
        <v>16</v>
      </c>
      <c r="G322" s="47" t="s">
        <v>33</v>
      </c>
      <c r="H322" s="70">
        <v>229</v>
      </c>
      <c r="I322" s="49" t="s">
        <v>381</v>
      </c>
      <c r="J322" s="43"/>
      <c r="K322" s="15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V322" s="16"/>
      <c r="W322" s="18">
        <f t="shared" si="38"/>
        <v>0</v>
      </c>
      <c r="X322" s="15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I322" s="16"/>
      <c r="AJ322" s="18">
        <f t="shared" si="39"/>
        <v>0</v>
      </c>
      <c r="AK322" s="15">
        <v>0</v>
      </c>
      <c r="AL322" s="2">
        <v>0</v>
      </c>
      <c r="AM322" s="2">
        <v>0</v>
      </c>
      <c r="AN322" s="2">
        <v>0</v>
      </c>
      <c r="AO322" s="2">
        <v>0</v>
      </c>
      <c r="AP322" s="2">
        <v>0</v>
      </c>
      <c r="AQ322" s="2">
        <v>0</v>
      </c>
      <c r="AR322" s="2">
        <v>0</v>
      </c>
      <c r="AV322" s="16"/>
      <c r="AW322" s="18">
        <f t="shared" si="40"/>
        <v>0</v>
      </c>
      <c r="AX322" s="15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I322" s="16"/>
      <c r="BJ322" s="18">
        <f t="shared" si="41"/>
        <v>0</v>
      </c>
      <c r="BK322" s="15">
        <v>0</v>
      </c>
      <c r="BL322" s="2">
        <v>0</v>
      </c>
      <c r="BM322" s="2">
        <v>0</v>
      </c>
      <c r="BN322" s="2">
        <v>0</v>
      </c>
      <c r="BO322" s="2">
        <v>0</v>
      </c>
      <c r="BP322" s="2">
        <v>0</v>
      </c>
      <c r="BQ322" s="2">
        <v>0</v>
      </c>
      <c r="BR322" s="2">
        <v>0</v>
      </c>
      <c r="BV322" s="16"/>
      <c r="BW322" s="18">
        <f t="shared" si="42"/>
        <v>0</v>
      </c>
      <c r="BX322" s="15">
        <v>0</v>
      </c>
      <c r="BY322" s="2">
        <v>0</v>
      </c>
      <c r="BZ322" s="2">
        <v>0</v>
      </c>
      <c r="CA322" s="2">
        <v>0</v>
      </c>
      <c r="CB322" s="2">
        <v>0</v>
      </c>
      <c r="CC322" s="2">
        <v>0</v>
      </c>
      <c r="CD322" s="2">
        <v>0</v>
      </c>
      <c r="CE322" s="2">
        <v>0</v>
      </c>
      <c r="CI322" s="16"/>
      <c r="CJ322" s="18">
        <f t="shared" si="43"/>
        <v>0</v>
      </c>
      <c r="CK322" s="15">
        <v>0</v>
      </c>
      <c r="CL322" s="2">
        <v>0</v>
      </c>
      <c r="CM322" s="2">
        <v>0</v>
      </c>
      <c r="CN322" s="2">
        <v>0</v>
      </c>
      <c r="CO322" s="2">
        <v>0</v>
      </c>
      <c r="CP322" s="2">
        <v>0</v>
      </c>
      <c r="CQ322" s="2">
        <v>0</v>
      </c>
      <c r="CR322" s="2">
        <v>0</v>
      </c>
      <c r="CV322" s="16"/>
      <c r="CW322" s="18">
        <f t="shared" si="44"/>
        <v>0</v>
      </c>
    </row>
    <row r="323" spans="1:101" ht="13.05" customHeight="1" x14ac:dyDescent="0.2">
      <c r="A323" s="46" t="s">
        <v>15</v>
      </c>
      <c r="B323" s="46" t="s">
        <v>16</v>
      </c>
      <c r="C323" s="91">
        <v>401</v>
      </c>
      <c r="D323" s="46" t="s">
        <v>16</v>
      </c>
      <c r="E323" s="46" t="s">
        <v>15</v>
      </c>
      <c r="F323" s="46" t="s">
        <v>16</v>
      </c>
      <c r="G323" s="47" t="s">
        <v>382</v>
      </c>
      <c r="H323" s="70">
        <v>7326</v>
      </c>
      <c r="I323" s="49" t="s">
        <v>383</v>
      </c>
      <c r="J323" s="43"/>
      <c r="K323" s="15">
        <v>0</v>
      </c>
      <c r="L323" s="2">
        <v>1</v>
      </c>
      <c r="M323" s="2">
        <v>0</v>
      </c>
      <c r="N323" s="2">
        <v>3</v>
      </c>
      <c r="O323" s="2">
        <v>0</v>
      </c>
      <c r="P323" s="2">
        <v>8</v>
      </c>
      <c r="Q323" s="2">
        <v>2</v>
      </c>
      <c r="R323" s="2">
        <v>0</v>
      </c>
      <c r="V323" s="16"/>
      <c r="W323" s="18">
        <f t="shared" si="38"/>
        <v>14</v>
      </c>
      <c r="X323" s="15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I323" s="16"/>
      <c r="AJ323" s="18">
        <f t="shared" si="39"/>
        <v>0</v>
      </c>
      <c r="AK323" s="15">
        <v>0</v>
      </c>
      <c r="AL323" s="2">
        <v>1</v>
      </c>
      <c r="AM323" s="2">
        <v>0</v>
      </c>
      <c r="AN323" s="2">
        <v>3</v>
      </c>
      <c r="AO323" s="2">
        <v>0</v>
      </c>
      <c r="AP323" s="2">
        <v>7</v>
      </c>
      <c r="AQ323" s="2">
        <v>2</v>
      </c>
      <c r="AR323" s="2">
        <v>0</v>
      </c>
      <c r="AV323" s="16"/>
      <c r="AW323" s="18">
        <f t="shared" si="40"/>
        <v>13</v>
      </c>
      <c r="AX323" s="15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I323" s="16"/>
      <c r="BJ323" s="18">
        <f t="shared" si="41"/>
        <v>0</v>
      </c>
      <c r="BK323" s="15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V323" s="16"/>
      <c r="BW323" s="18">
        <f t="shared" si="42"/>
        <v>0</v>
      </c>
      <c r="BX323" s="15">
        <v>0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I323" s="16"/>
      <c r="CJ323" s="18">
        <f t="shared" si="43"/>
        <v>0</v>
      </c>
      <c r="CK323" s="15">
        <v>0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V323" s="16"/>
      <c r="CW323" s="18">
        <f t="shared" si="44"/>
        <v>0</v>
      </c>
    </row>
    <row r="324" spans="1:101" ht="13.05" customHeight="1" x14ac:dyDescent="0.2">
      <c r="A324" s="46" t="s">
        <v>15</v>
      </c>
      <c r="B324" s="46" t="s">
        <v>16</v>
      </c>
      <c r="C324" s="91">
        <v>401</v>
      </c>
      <c r="D324" s="46" t="s">
        <v>16</v>
      </c>
      <c r="E324" s="46" t="s">
        <v>15</v>
      </c>
      <c r="F324" s="46" t="s">
        <v>16</v>
      </c>
      <c r="G324" s="47" t="s">
        <v>33</v>
      </c>
      <c r="H324" s="70">
        <v>225</v>
      </c>
      <c r="I324" s="49" t="s">
        <v>384</v>
      </c>
      <c r="J324" s="43"/>
      <c r="K324" s="15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V324" s="16"/>
      <c r="W324" s="18">
        <f t="shared" si="38"/>
        <v>0</v>
      </c>
      <c r="X324" s="15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I324" s="16"/>
      <c r="AJ324" s="18">
        <f t="shared" si="39"/>
        <v>0</v>
      </c>
      <c r="AK324" s="15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Q324" s="2">
        <v>0</v>
      </c>
      <c r="AR324" s="2">
        <v>0</v>
      </c>
      <c r="AV324" s="16"/>
      <c r="AW324" s="18">
        <f t="shared" si="40"/>
        <v>0</v>
      </c>
      <c r="AX324" s="15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I324" s="16"/>
      <c r="BJ324" s="18">
        <f t="shared" si="41"/>
        <v>0</v>
      </c>
      <c r="BK324" s="15">
        <v>0</v>
      </c>
      <c r="BL324" s="2">
        <v>0</v>
      </c>
      <c r="BM324" s="2">
        <v>0</v>
      </c>
      <c r="BN324" s="2">
        <v>0</v>
      </c>
      <c r="BO324" s="2">
        <v>0</v>
      </c>
      <c r="BP324" s="2">
        <v>0</v>
      </c>
      <c r="BQ324" s="2">
        <v>0</v>
      </c>
      <c r="BR324" s="2">
        <v>0</v>
      </c>
      <c r="BV324" s="16"/>
      <c r="BW324" s="18">
        <f t="shared" si="42"/>
        <v>0</v>
      </c>
      <c r="BX324" s="15">
        <v>0</v>
      </c>
      <c r="BY324" s="2">
        <v>0</v>
      </c>
      <c r="BZ324" s="2">
        <v>0</v>
      </c>
      <c r="CA324" s="2">
        <v>0</v>
      </c>
      <c r="CB324" s="2">
        <v>0</v>
      </c>
      <c r="CC324" s="2">
        <v>0</v>
      </c>
      <c r="CD324" s="2">
        <v>0</v>
      </c>
      <c r="CE324" s="2">
        <v>0</v>
      </c>
      <c r="CI324" s="16"/>
      <c r="CJ324" s="18">
        <f t="shared" si="43"/>
        <v>0</v>
      </c>
      <c r="CK324" s="15">
        <v>0</v>
      </c>
      <c r="CL324" s="2">
        <v>0</v>
      </c>
      <c r="CM324" s="2">
        <v>0</v>
      </c>
      <c r="CN324" s="2">
        <v>0</v>
      </c>
      <c r="CO324" s="2">
        <v>0</v>
      </c>
      <c r="CP324" s="2">
        <v>0</v>
      </c>
      <c r="CQ324" s="2">
        <v>0</v>
      </c>
      <c r="CR324" s="2">
        <v>0</v>
      </c>
      <c r="CV324" s="16"/>
      <c r="CW324" s="18">
        <f t="shared" si="44"/>
        <v>0</v>
      </c>
    </row>
    <row r="325" spans="1:101" ht="13.05" customHeight="1" x14ac:dyDescent="0.2">
      <c r="A325" s="46" t="s">
        <v>15</v>
      </c>
      <c r="B325" s="46" t="s">
        <v>16</v>
      </c>
      <c r="C325" s="91">
        <v>401</v>
      </c>
      <c r="D325" s="46" t="s">
        <v>16</v>
      </c>
      <c r="E325" s="46" t="s">
        <v>15</v>
      </c>
      <c r="F325" s="46" t="s">
        <v>16</v>
      </c>
      <c r="G325" s="47" t="s">
        <v>31</v>
      </c>
      <c r="H325" s="70">
        <v>222</v>
      </c>
      <c r="I325" s="49" t="s">
        <v>385</v>
      </c>
      <c r="J325" s="43"/>
      <c r="K325" s="15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V325" s="16"/>
      <c r="W325" s="18">
        <f t="shared" si="38"/>
        <v>0</v>
      </c>
      <c r="X325" s="15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I325" s="16"/>
      <c r="AJ325" s="18">
        <f t="shared" si="39"/>
        <v>0</v>
      </c>
      <c r="AK325" s="15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Q325" s="2">
        <v>0</v>
      </c>
      <c r="AR325" s="2">
        <v>0</v>
      </c>
      <c r="AV325" s="16"/>
      <c r="AW325" s="18">
        <f t="shared" si="40"/>
        <v>0</v>
      </c>
      <c r="AX325" s="15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I325" s="16"/>
      <c r="BJ325" s="18">
        <f t="shared" si="41"/>
        <v>0</v>
      </c>
      <c r="BK325" s="15">
        <v>0</v>
      </c>
      <c r="BL325" s="2">
        <v>0</v>
      </c>
      <c r="BM325" s="2">
        <v>0</v>
      </c>
      <c r="BN325" s="2">
        <v>0</v>
      </c>
      <c r="BO325" s="2">
        <v>0</v>
      </c>
      <c r="BP325" s="2">
        <v>0</v>
      </c>
      <c r="BQ325" s="2">
        <v>0</v>
      </c>
      <c r="BR325" s="2">
        <v>0</v>
      </c>
      <c r="BV325" s="16"/>
      <c r="BW325" s="18">
        <f t="shared" si="42"/>
        <v>0</v>
      </c>
      <c r="BX325" s="15">
        <v>0</v>
      </c>
      <c r="BY325" s="2">
        <v>0</v>
      </c>
      <c r="BZ325" s="2">
        <v>0</v>
      </c>
      <c r="CA325" s="2">
        <v>0</v>
      </c>
      <c r="CB325" s="2">
        <v>0</v>
      </c>
      <c r="CC325" s="2">
        <v>0</v>
      </c>
      <c r="CD325" s="2">
        <v>0</v>
      </c>
      <c r="CE325" s="2">
        <v>0</v>
      </c>
      <c r="CI325" s="16"/>
      <c r="CJ325" s="18">
        <f t="shared" si="43"/>
        <v>0</v>
      </c>
      <c r="CK325" s="15">
        <v>0</v>
      </c>
      <c r="CL325" s="2">
        <v>0</v>
      </c>
      <c r="CM325" s="2">
        <v>0</v>
      </c>
      <c r="CN325" s="2">
        <v>0</v>
      </c>
      <c r="CO325" s="2">
        <v>0</v>
      </c>
      <c r="CP325" s="2">
        <v>0</v>
      </c>
      <c r="CQ325" s="2">
        <v>0</v>
      </c>
      <c r="CR325" s="2">
        <v>0</v>
      </c>
      <c r="CV325" s="16"/>
      <c r="CW325" s="18">
        <f t="shared" si="44"/>
        <v>0</v>
      </c>
    </row>
    <row r="326" spans="1:101" ht="13.05" customHeight="1" x14ac:dyDescent="0.2">
      <c r="A326" s="46" t="s">
        <v>15</v>
      </c>
      <c r="B326" s="46" t="s">
        <v>16</v>
      </c>
      <c r="C326" s="91">
        <v>401</v>
      </c>
      <c r="D326" s="46" t="s">
        <v>16</v>
      </c>
      <c r="E326" s="46" t="s">
        <v>15</v>
      </c>
      <c r="F326" s="46" t="s">
        <v>16</v>
      </c>
      <c r="G326" s="47" t="s">
        <v>33</v>
      </c>
      <c r="H326" s="70">
        <v>223</v>
      </c>
      <c r="I326" s="49" t="s">
        <v>386</v>
      </c>
      <c r="J326" s="43"/>
      <c r="K326" s="15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V326" s="16"/>
      <c r="W326" s="18">
        <f t="shared" ref="W326:W389" si="45">SUM(K326:V326)</f>
        <v>0</v>
      </c>
      <c r="X326" s="15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I326" s="16"/>
      <c r="AJ326" s="18">
        <f t="shared" ref="AJ326:AJ389" si="46">SUM(X326:AI326)</f>
        <v>0</v>
      </c>
      <c r="AK326" s="15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>
        <v>0</v>
      </c>
      <c r="AV326" s="16"/>
      <c r="AW326" s="18">
        <f t="shared" ref="AW326:AW389" si="47">SUM(AK326:AV326)</f>
        <v>0</v>
      </c>
      <c r="AX326" s="15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I326" s="16"/>
      <c r="BJ326" s="18">
        <f t="shared" ref="BJ326:BJ389" si="48">SUM(AX326:BI326)</f>
        <v>0</v>
      </c>
      <c r="BK326" s="15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V326" s="16"/>
      <c r="BW326" s="18">
        <f t="shared" ref="BW326:BW389" si="49">SUM(BK326:BV326)</f>
        <v>0</v>
      </c>
      <c r="BX326" s="15">
        <v>0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I326" s="16"/>
      <c r="CJ326" s="18">
        <f t="shared" ref="CJ326:CJ389" si="50">SUM(BX326:CI326)</f>
        <v>0</v>
      </c>
      <c r="CK326" s="15">
        <v>0</v>
      </c>
      <c r="CL326" s="2">
        <v>0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V326" s="16"/>
      <c r="CW326" s="18">
        <f t="shared" ref="CW326:CW389" si="51">SUM(CK326:CV326)</f>
        <v>0</v>
      </c>
    </row>
    <row r="327" spans="1:101" ht="13.05" customHeight="1" x14ac:dyDescent="0.2">
      <c r="A327" s="46" t="s">
        <v>15</v>
      </c>
      <c r="B327" s="46" t="s">
        <v>16</v>
      </c>
      <c r="C327" s="91">
        <v>401</v>
      </c>
      <c r="D327" s="46" t="s">
        <v>16</v>
      </c>
      <c r="E327" s="46" t="s">
        <v>15</v>
      </c>
      <c r="F327" s="46" t="s">
        <v>16</v>
      </c>
      <c r="G327" s="47" t="s">
        <v>33</v>
      </c>
      <c r="H327" s="70">
        <v>221</v>
      </c>
      <c r="I327" s="49" t="s">
        <v>387</v>
      </c>
      <c r="J327" s="43"/>
      <c r="K327" s="15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V327" s="16"/>
      <c r="W327" s="18">
        <f t="shared" si="45"/>
        <v>0</v>
      </c>
      <c r="X327" s="15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I327" s="16"/>
      <c r="AJ327" s="18">
        <f t="shared" si="46"/>
        <v>0</v>
      </c>
      <c r="AK327" s="15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V327" s="16"/>
      <c r="AW327" s="18">
        <f t="shared" si="47"/>
        <v>0</v>
      </c>
      <c r="AX327" s="15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I327" s="16"/>
      <c r="BJ327" s="18">
        <f t="shared" si="48"/>
        <v>0</v>
      </c>
      <c r="BK327" s="15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V327" s="16"/>
      <c r="BW327" s="18">
        <f t="shared" si="49"/>
        <v>0</v>
      </c>
      <c r="BX327" s="15">
        <v>0</v>
      </c>
      <c r="BY327" s="2">
        <v>0</v>
      </c>
      <c r="BZ327" s="2">
        <v>0</v>
      </c>
      <c r="CA327" s="2">
        <v>0</v>
      </c>
      <c r="CB327" s="2">
        <v>0</v>
      </c>
      <c r="CC327" s="2">
        <v>0</v>
      </c>
      <c r="CD327" s="2">
        <v>0</v>
      </c>
      <c r="CE327" s="2">
        <v>0</v>
      </c>
      <c r="CI327" s="16"/>
      <c r="CJ327" s="18">
        <f t="shared" si="50"/>
        <v>0</v>
      </c>
      <c r="CK327" s="15">
        <v>0</v>
      </c>
      <c r="CL327" s="2">
        <v>0</v>
      </c>
      <c r="CM327" s="2">
        <v>0</v>
      </c>
      <c r="CN327" s="2">
        <v>0</v>
      </c>
      <c r="CO327" s="2">
        <v>0</v>
      </c>
      <c r="CP327" s="2">
        <v>0</v>
      </c>
      <c r="CQ327" s="2">
        <v>0</v>
      </c>
      <c r="CR327" s="2">
        <v>0</v>
      </c>
      <c r="CV327" s="16"/>
      <c r="CW327" s="18">
        <f t="shared" si="51"/>
        <v>0</v>
      </c>
    </row>
    <row r="328" spans="1:101" ht="13.05" customHeight="1" x14ac:dyDescent="0.2">
      <c r="A328" s="46" t="s">
        <v>15</v>
      </c>
      <c r="B328" s="46" t="s">
        <v>16</v>
      </c>
      <c r="C328" s="91">
        <v>401</v>
      </c>
      <c r="D328" s="46" t="s">
        <v>16</v>
      </c>
      <c r="E328" s="46" t="s">
        <v>15</v>
      </c>
      <c r="F328" s="46" t="s">
        <v>16</v>
      </c>
      <c r="G328" s="47" t="s">
        <v>33</v>
      </c>
      <c r="H328" s="70">
        <v>9721</v>
      </c>
      <c r="I328" s="49" t="s">
        <v>388</v>
      </c>
      <c r="J328" s="43"/>
      <c r="K328" s="15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V328" s="16"/>
      <c r="W328" s="18">
        <f t="shared" si="45"/>
        <v>0</v>
      </c>
      <c r="X328" s="15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I328" s="16"/>
      <c r="AJ328" s="18">
        <f t="shared" si="46"/>
        <v>0</v>
      </c>
      <c r="AK328" s="15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V328" s="16"/>
      <c r="AW328" s="18">
        <f t="shared" si="47"/>
        <v>0</v>
      </c>
      <c r="AX328" s="15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I328" s="16"/>
      <c r="BJ328" s="18">
        <f t="shared" si="48"/>
        <v>0</v>
      </c>
      <c r="BK328" s="15">
        <v>0</v>
      </c>
      <c r="BL328" s="2">
        <v>0</v>
      </c>
      <c r="BM328" s="2">
        <v>0</v>
      </c>
      <c r="BN328" s="2">
        <v>0</v>
      </c>
      <c r="BO328" s="2">
        <v>0</v>
      </c>
      <c r="BP328" s="2">
        <v>0</v>
      </c>
      <c r="BQ328" s="2">
        <v>0</v>
      </c>
      <c r="BR328" s="2">
        <v>0</v>
      </c>
      <c r="BV328" s="16"/>
      <c r="BW328" s="18">
        <f t="shared" si="49"/>
        <v>0</v>
      </c>
      <c r="BX328" s="15">
        <v>0</v>
      </c>
      <c r="BY328" s="2">
        <v>0</v>
      </c>
      <c r="BZ328" s="2">
        <v>0</v>
      </c>
      <c r="CA328" s="2">
        <v>0</v>
      </c>
      <c r="CB328" s="2">
        <v>0</v>
      </c>
      <c r="CC328" s="2">
        <v>0</v>
      </c>
      <c r="CD328" s="2">
        <v>0</v>
      </c>
      <c r="CE328" s="2">
        <v>0</v>
      </c>
      <c r="CI328" s="16"/>
      <c r="CJ328" s="18">
        <f t="shared" si="50"/>
        <v>0</v>
      </c>
      <c r="CK328" s="15">
        <v>0</v>
      </c>
      <c r="CL328" s="2">
        <v>0</v>
      </c>
      <c r="CM328" s="2">
        <v>0</v>
      </c>
      <c r="CN328" s="2">
        <v>0</v>
      </c>
      <c r="CO328" s="2">
        <v>0</v>
      </c>
      <c r="CP328" s="2">
        <v>0</v>
      </c>
      <c r="CQ328" s="2">
        <v>0</v>
      </c>
      <c r="CR328" s="2">
        <v>0</v>
      </c>
      <c r="CV328" s="16"/>
      <c r="CW328" s="18">
        <f t="shared" si="51"/>
        <v>0</v>
      </c>
    </row>
    <row r="329" spans="1:101" ht="13.05" customHeight="1" x14ac:dyDescent="0.2">
      <c r="A329" s="46" t="s">
        <v>15</v>
      </c>
      <c r="B329" s="46" t="s">
        <v>16</v>
      </c>
      <c r="C329" s="91">
        <v>401</v>
      </c>
      <c r="D329" s="46" t="s">
        <v>16</v>
      </c>
      <c r="E329" s="46" t="s">
        <v>15</v>
      </c>
      <c r="F329" s="46" t="s">
        <v>16</v>
      </c>
      <c r="G329" s="47" t="s">
        <v>33</v>
      </c>
      <c r="H329" s="70">
        <v>15311</v>
      </c>
      <c r="I329" s="49" t="s">
        <v>389</v>
      </c>
      <c r="J329" s="43"/>
      <c r="K329" s="15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V329" s="16"/>
      <c r="W329" s="18">
        <f t="shared" si="45"/>
        <v>0</v>
      </c>
      <c r="X329" s="15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I329" s="16"/>
      <c r="AJ329" s="18">
        <f t="shared" si="46"/>
        <v>0</v>
      </c>
      <c r="AK329" s="15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V329" s="16"/>
      <c r="AW329" s="18">
        <f t="shared" si="47"/>
        <v>0</v>
      </c>
      <c r="AX329" s="15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I329" s="16"/>
      <c r="BJ329" s="18">
        <f t="shared" si="48"/>
        <v>0</v>
      </c>
      <c r="BK329" s="15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V329" s="16"/>
      <c r="BW329" s="18">
        <f t="shared" si="49"/>
        <v>0</v>
      </c>
      <c r="BX329" s="15">
        <v>0</v>
      </c>
      <c r="BY329" s="2">
        <v>0</v>
      </c>
      <c r="BZ329" s="2">
        <v>0</v>
      </c>
      <c r="CA329" s="2">
        <v>0</v>
      </c>
      <c r="CB329" s="2">
        <v>0</v>
      </c>
      <c r="CC329" s="2">
        <v>0</v>
      </c>
      <c r="CD329" s="2">
        <v>0</v>
      </c>
      <c r="CE329" s="2">
        <v>0</v>
      </c>
      <c r="CI329" s="16"/>
      <c r="CJ329" s="18">
        <f t="shared" si="50"/>
        <v>0</v>
      </c>
      <c r="CK329" s="15">
        <v>0</v>
      </c>
      <c r="CL329" s="2">
        <v>0</v>
      </c>
      <c r="CM329" s="2">
        <v>0</v>
      </c>
      <c r="CN329" s="2">
        <v>0</v>
      </c>
      <c r="CO329" s="2">
        <v>0</v>
      </c>
      <c r="CP329" s="2">
        <v>0</v>
      </c>
      <c r="CQ329" s="2">
        <v>0</v>
      </c>
      <c r="CR329" s="2">
        <v>0</v>
      </c>
      <c r="CV329" s="16"/>
      <c r="CW329" s="18">
        <f t="shared" si="51"/>
        <v>0</v>
      </c>
    </row>
    <row r="330" spans="1:101" ht="13.05" customHeight="1" x14ac:dyDescent="0.2">
      <c r="A330" s="46" t="s">
        <v>15</v>
      </c>
      <c r="B330" s="46" t="s">
        <v>390</v>
      </c>
      <c r="C330" s="91">
        <v>401</v>
      </c>
      <c r="D330" s="46" t="s">
        <v>16</v>
      </c>
      <c r="E330" s="46" t="s">
        <v>15</v>
      </c>
      <c r="F330" s="46" t="s">
        <v>16</v>
      </c>
      <c r="G330" s="47" t="s">
        <v>40</v>
      </c>
      <c r="H330" s="70">
        <v>303</v>
      </c>
      <c r="I330" s="49" t="s">
        <v>391</v>
      </c>
      <c r="J330" s="43"/>
      <c r="K330" s="15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V330" s="16"/>
      <c r="W330" s="18">
        <f t="shared" si="45"/>
        <v>0</v>
      </c>
      <c r="X330" s="15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I330" s="16"/>
      <c r="AJ330" s="18">
        <f t="shared" si="46"/>
        <v>0</v>
      </c>
      <c r="AK330" s="15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R330" s="2">
        <v>0</v>
      </c>
      <c r="AV330" s="16"/>
      <c r="AW330" s="18">
        <f t="shared" si="47"/>
        <v>0</v>
      </c>
      <c r="AX330" s="15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I330" s="16"/>
      <c r="BJ330" s="18">
        <f t="shared" si="48"/>
        <v>0</v>
      </c>
      <c r="BK330" s="15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V330" s="16"/>
      <c r="BW330" s="18">
        <f t="shared" si="49"/>
        <v>0</v>
      </c>
      <c r="BX330" s="15">
        <v>0</v>
      </c>
      <c r="BY330" s="2">
        <v>0</v>
      </c>
      <c r="BZ330" s="2">
        <v>0</v>
      </c>
      <c r="CA330" s="2">
        <v>0</v>
      </c>
      <c r="CB330" s="2">
        <v>0</v>
      </c>
      <c r="CC330" s="2">
        <v>0</v>
      </c>
      <c r="CD330" s="2">
        <v>0</v>
      </c>
      <c r="CE330" s="2">
        <v>0</v>
      </c>
      <c r="CI330" s="16"/>
      <c r="CJ330" s="18">
        <f t="shared" si="50"/>
        <v>0</v>
      </c>
      <c r="CK330" s="15">
        <v>0</v>
      </c>
      <c r="CL330" s="2">
        <v>0</v>
      </c>
      <c r="CM330" s="2">
        <v>0</v>
      </c>
      <c r="CN330" s="2">
        <v>0</v>
      </c>
      <c r="CO330" s="2">
        <v>0</v>
      </c>
      <c r="CP330" s="2">
        <v>0</v>
      </c>
      <c r="CQ330" s="2">
        <v>0</v>
      </c>
      <c r="CR330" s="2">
        <v>0</v>
      </c>
      <c r="CV330" s="16"/>
      <c r="CW330" s="18">
        <f t="shared" si="51"/>
        <v>0</v>
      </c>
    </row>
    <row r="331" spans="1:101" ht="13.05" customHeight="1" x14ac:dyDescent="0.2">
      <c r="A331" s="46" t="s">
        <v>15</v>
      </c>
      <c r="B331" s="46" t="s">
        <v>390</v>
      </c>
      <c r="C331" s="91">
        <v>401</v>
      </c>
      <c r="D331" s="46" t="s">
        <v>16</v>
      </c>
      <c r="E331" s="46" t="s">
        <v>15</v>
      </c>
      <c r="F331" s="46" t="s">
        <v>16</v>
      </c>
      <c r="G331" s="47" t="s">
        <v>33</v>
      </c>
      <c r="H331" s="70">
        <v>10259</v>
      </c>
      <c r="I331" s="49" t="s">
        <v>392</v>
      </c>
      <c r="J331" s="43"/>
      <c r="K331" s="15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V331" s="16"/>
      <c r="W331" s="18">
        <f t="shared" si="45"/>
        <v>0</v>
      </c>
      <c r="X331" s="15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I331" s="16"/>
      <c r="AJ331" s="18">
        <f t="shared" si="46"/>
        <v>0</v>
      </c>
      <c r="AK331" s="15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Q331" s="2">
        <v>0</v>
      </c>
      <c r="AR331" s="2">
        <v>0</v>
      </c>
      <c r="AV331" s="16"/>
      <c r="AW331" s="18">
        <f t="shared" si="47"/>
        <v>0</v>
      </c>
      <c r="AX331" s="15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I331" s="16"/>
      <c r="BJ331" s="18">
        <f t="shared" si="48"/>
        <v>0</v>
      </c>
      <c r="BK331" s="15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Q331" s="2">
        <v>0</v>
      </c>
      <c r="BR331" s="2">
        <v>0</v>
      </c>
      <c r="BV331" s="16"/>
      <c r="BW331" s="18">
        <f t="shared" si="49"/>
        <v>0</v>
      </c>
      <c r="BX331" s="15">
        <v>0</v>
      </c>
      <c r="BY331" s="2">
        <v>0</v>
      </c>
      <c r="BZ331" s="2">
        <v>0</v>
      </c>
      <c r="CA331" s="2">
        <v>0</v>
      </c>
      <c r="CB331" s="2">
        <v>0</v>
      </c>
      <c r="CC331" s="2">
        <v>0</v>
      </c>
      <c r="CD331" s="2">
        <v>0</v>
      </c>
      <c r="CE331" s="2">
        <v>0</v>
      </c>
      <c r="CI331" s="16"/>
      <c r="CJ331" s="18">
        <f t="shared" si="50"/>
        <v>0</v>
      </c>
      <c r="CK331" s="15">
        <v>0</v>
      </c>
      <c r="CL331" s="2">
        <v>0</v>
      </c>
      <c r="CM331" s="2">
        <v>0</v>
      </c>
      <c r="CN331" s="2">
        <v>0</v>
      </c>
      <c r="CO331" s="2">
        <v>0</v>
      </c>
      <c r="CP331" s="2">
        <v>0</v>
      </c>
      <c r="CQ331" s="2">
        <v>0</v>
      </c>
      <c r="CR331" s="2">
        <v>0</v>
      </c>
      <c r="CV331" s="16"/>
      <c r="CW331" s="18">
        <f t="shared" si="51"/>
        <v>0</v>
      </c>
    </row>
    <row r="332" spans="1:101" ht="13.05" customHeight="1" x14ac:dyDescent="0.2">
      <c r="A332" s="46" t="s">
        <v>15</v>
      </c>
      <c r="B332" s="46" t="s">
        <v>390</v>
      </c>
      <c r="C332" s="91">
        <v>401</v>
      </c>
      <c r="D332" s="46" t="s">
        <v>16</v>
      </c>
      <c r="E332" s="46" t="s">
        <v>15</v>
      </c>
      <c r="F332" s="46" t="s">
        <v>16</v>
      </c>
      <c r="G332" s="47" t="s">
        <v>33</v>
      </c>
      <c r="H332" s="70">
        <v>11689</v>
      </c>
      <c r="I332" s="49" t="s">
        <v>393</v>
      </c>
      <c r="J332" s="43"/>
      <c r="K332" s="15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V332" s="16"/>
      <c r="W332" s="18">
        <f t="shared" si="45"/>
        <v>0</v>
      </c>
      <c r="X332" s="15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I332" s="16"/>
      <c r="AJ332" s="18">
        <f t="shared" si="46"/>
        <v>0</v>
      </c>
      <c r="AK332" s="15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</v>
      </c>
      <c r="AQ332" s="2">
        <v>0</v>
      </c>
      <c r="AR332" s="2">
        <v>0</v>
      </c>
      <c r="AV332" s="16"/>
      <c r="AW332" s="18">
        <f t="shared" si="47"/>
        <v>0</v>
      </c>
      <c r="AX332" s="15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I332" s="16"/>
      <c r="BJ332" s="18">
        <f t="shared" si="48"/>
        <v>0</v>
      </c>
      <c r="BK332" s="15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">
        <v>0</v>
      </c>
      <c r="BR332" s="2">
        <v>0</v>
      </c>
      <c r="BV332" s="16"/>
      <c r="BW332" s="18">
        <f t="shared" si="49"/>
        <v>0</v>
      </c>
      <c r="BX332" s="15">
        <v>0</v>
      </c>
      <c r="BY332" s="2">
        <v>0</v>
      </c>
      <c r="BZ332" s="2">
        <v>0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I332" s="16"/>
      <c r="CJ332" s="18">
        <f t="shared" si="50"/>
        <v>0</v>
      </c>
      <c r="CK332" s="15">
        <v>0</v>
      </c>
      <c r="CL332" s="2">
        <v>0</v>
      </c>
      <c r="CM332" s="2">
        <v>0</v>
      </c>
      <c r="CN332" s="2">
        <v>0</v>
      </c>
      <c r="CO332" s="2">
        <v>0</v>
      </c>
      <c r="CP332" s="2">
        <v>0</v>
      </c>
      <c r="CQ332" s="2">
        <v>0</v>
      </c>
      <c r="CR332" s="2">
        <v>0</v>
      </c>
      <c r="CV332" s="16"/>
      <c r="CW332" s="18">
        <f t="shared" si="51"/>
        <v>0</v>
      </c>
    </row>
    <row r="333" spans="1:101" ht="13.05" customHeight="1" x14ac:dyDescent="0.2">
      <c r="A333" s="46" t="s">
        <v>15</v>
      </c>
      <c r="B333" s="46" t="s">
        <v>390</v>
      </c>
      <c r="C333" s="91">
        <v>401</v>
      </c>
      <c r="D333" s="46" t="s">
        <v>16</v>
      </c>
      <c r="E333" s="46" t="s">
        <v>15</v>
      </c>
      <c r="F333" s="46" t="s">
        <v>390</v>
      </c>
      <c r="G333" s="47" t="s">
        <v>33</v>
      </c>
      <c r="H333" s="70">
        <v>31222</v>
      </c>
      <c r="I333" s="49" t="s">
        <v>394</v>
      </c>
      <c r="J333" s="43"/>
      <c r="K333" s="15">
        <v>0</v>
      </c>
      <c r="L333" s="2">
        <v>0</v>
      </c>
      <c r="M333" s="2">
        <v>0</v>
      </c>
      <c r="N333" s="2">
        <v>0</v>
      </c>
      <c r="O333" s="2">
        <v>7</v>
      </c>
      <c r="P333" s="2">
        <v>0</v>
      </c>
      <c r="Q333" s="2">
        <v>1</v>
      </c>
      <c r="R333" s="2">
        <v>0</v>
      </c>
      <c r="V333" s="16"/>
      <c r="W333" s="18">
        <f t="shared" si="45"/>
        <v>8</v>
      </c>
      <c r="X333" s="15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I333" s="16"/>
      <c r="AJ333" s="18">
        <f t="shared" si="46"/>
        <v>0</v>
      </c>
      <c r="AK333" s="15">
        <v>0</v>
      </c>
      <c r="AL333" s="2">
        <v>0</v>
      </c>
      <c r="AM333" s="2">
        <v>0</v>
      </c>
      <c r="AN333" s="2">
        <v>0</v>
      </c>
      <c r="AO333" s="2">
        <v>2</v>
      </c>
      <c r="AP333" s="2">
        <v>2</v>
      </c>
      <c r="AQ333" s="2">
        <v>1</v>
      </c>
      <c r="AR333" s="2">
        <v>0</v>
      </c>
      <c r="AV333" s="16"/>
      <c r="AW333" s="18">
        <f t="shared" si="47"/>
        <v>5</v>
      </c>
      <c r="AX333" s="15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I333" s="16"/>
      <c r="BJ333" s="18">
        <f t="shared" si="48"/>
        <v>0</v>
      </c>
      <c r="BK333" s="15">
        <v>0</v>
      </c>
      <c r="BL333" s="2">
        <v>0</v>
      </c>
      <c r="BM333" s="2">
        <v>0</v>
      </c>
      <c r="BN333" s="2">
        <v>0</v>
      </c>
      <c r="BO333" s="2">
        <v>0</v>
      </c>
      <c r="BP333" s="2">
        <v>0</v>
      </c>
      <c r="BQ333" s="2">
        <v>0</v>
      </c>
      <c r="BR333" s="2">
        <v>0</v>
      </c>
      <c r="BV333" s="16"/>
      <c r="BW333" s="18">
        <f t="shared" si="49"/>
        <v>0</v>
      </c>
      <c r="BX333" s="15">
        <v>0</v>
      </c>
      <c r="BY333" s="2">
        <v>0</v>
      </c>
      <c r="BZ333" s="2">
        <v>0</v>
      </c>
      <c r="CA333" s="2">
        <v>0</v>
      </c>
      <c r="CB333" s="2">
        <v>0</v>
      </c>
      <c r="CC333" s="2">
        <v>0</v>
      </c>
      <c r="CD333" s="2">
        <v>0</v>
      </c>
      <c r="CE333" s="2">
        <v>0</v>
      </c>
      <c r="CI333" s="16"/>
      <c r="CJ333" s="18">
        <f t="shared" si="50"/>
        <v>0</v>
      </c>
      <c r="CK333" s="15">
        <v>0</v>
      </c>
      <c r="CL333" s="2">
        <v>0</v>
      </c>
      <c r="CM333" s="2">
        <v>0</v>
      </c>
      <c r="CN333" s="2">
        <v>0</v>
      </c>
      <c r="CO333" s="2">
        <v>0</v>
      </c>
      <c r="CP333" s="2">
        <v>0</v>
      </c>
      <c r="CQ333" s="2">
        <v>0</v>
      </c>
      <c r="CR333" s="2">
        <v>0</v>
      </c>
      <c r="CV333" s="16"/>
      <c r="CW333" s="18">
        <f t="shared" si="51"/>
        <v>0</v>
      </c>
    </row>
    <row r="334" spans="1:101" ht="13.05" customHeight="1" x14ac:dyDescent="0.2">
      <c r="A334" s="46" t="s">
        <v>15</v>
      </c>
      <c r="B334" s="46" t="s">
        <v>16</v>
      </c>
      <c r="C334" s="91">
        <v>401</v>
      </c>
      <c r="D334" s="46" t="s">
        <v>16</v>
      </c>
      <c r="E334" s="46" t="s">
        <v>15</v>
      </c>
      <c r="F334" s="46" t="s">
        <v>16</v>
      </c>
      <c r="G334" s="47" t="s">
        <v>135</v>
      </c>
      <c r="H334" s="70">
        <v>224</v>
      </c>
      <c r="I334" s="49" t="s">
        <v>395</v>
      </c>
      <c r="J334" s="43"/>
      <c r="K334" s="15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V334" s="16"/>
      <c r="W334" s="18">
        <f t="shared" si="45"/>
        <v>0</v>
      </c>
      <c r="X334" s="15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I334" s="16"/>
      <c r="AJ334" s="18">
        <f t="shared" si="46"/>
        <v>0</v>
      </c>
      <c r="AK334" s="15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R334" s="2">
        <v>0</v>
      </c>
      <c r="AV334" s="16"/>
      <c r="AW334" s="18">
        <f t="shared" si="47"/>
        <v>0</v>
      </c>
      <c r="AX334" s="15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I334" s="16"/>
      <c r="BJ334" s="18">
        <f t="shared" si="48"/>
        <v>0</v>
      </c>
      <c r="BK334" s="15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V334" s="16"/>
      <c r="BW334" s="18">
        <f t="shared" si="49"/>
        <v>0</v>
      </c>
      <c r="BX334" s="15">
        <v>0</v>
      </c>
      <c r="BY334" s="2">
        <v>0</v>
      </c>
      <c r="BZ334" s="2">
        <v>0</v>
      </c>
      <c r="CA334" s="2">
        <v>0</v>
      </c>
      <c r="CB334" s="2">
        <v>0</v>
      </c>
      <c r="CC334" s="2">
        <v>0</v>
      </c>
      <c r="CD334" s="2">
        <v>0</v>
      </c>
      <c r="CE334" s="2">
        <v>0</v>
      </c>
      <c r="CI334" s="16"/>
      <c r="CJ334" s="18">
        <f t="shared" si="50"/>
        <v>0</v>
      </c>
      <c r="CK334" s="15">
        <v>0</v>
      </c>
      <c r="CL334" s="2">
        <v>0</v>
      </c>
      <c r="CM334" s="2">
        <v>0</v>
      </c>
      <c r="CN334" s="2">
        <v>0</v>
      </c>
      <c r="CO334" s="2">
        <v>0</v>
      </c>
      <c r="CP334" s="2">
        <v>0</v>
      </c>
      <c r="CQ334" s="2">
        <v>0</v>
      </c>
      <c r="CR334" s="2">
        <v>0</v>
      </c>
      <c r="CV334" s="16"/>
      <c r="CW334" s="18">
        <f t="shared" si="51"/>
        <v>0</v>
      </c>
    </row>
    <row r="335" spans="1:101" ht="13.05" customHeight="1" x14ac:dyDescent="0.2">
      <c r="A335" s="46" t="s">
        <v>15</v>
      </c>
      <c r="B335" s="46" t="s">
        <v>16</v>
      </c>
      <c r="C335" s="91">
        <v>401</v>
      </c>
      <c r="D335" s="46" t="s">
        <v>16</v>
      </c>
      <c r="E335" s="46" t="s">
        <v>15</v>
      </c>
      <c r="F335" s="46" t="s">
        <v>16</v>
      </c>
      <c r="G335" s="47" t="s">
        <v>33</v>
      </c>
      <c r="H335" s="70">
        <v>6691</v>
      </c>
      <c r="I335" s="49" t="s">
        <v>396</v>
      </c>
      <c r="J335" s="43"/>
      <c r="K335" s="15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V335" s="16"/>
      <c r="W335" s="18">
        <f t="shared" si="45"/>
        <v>0</v>
      </c>
      <c r="X335" s="15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I335" s="16"/>
      <c r="AJ335" s="18">
        <f t="shared" si="46"/>
        <v>0</v>
      </c>
      <c r="AK335" s="15">
        <v>0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0</v>
      </c>
      <c r="AR335" s="2">
        <v>0</v>
      </c>
      <c r="AV335" s="16"/>
      <c r="AW335" s="18">
        <f t="shared" si="47"/>
        <v>0</v>
      </c>
      <c r="AX335" s="15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I335" s="16"/>
      <c r="BJ335" s="18">
        <f t="shared" si="48"/>
        <v>0</v>
      </c>
      <c r="BK335" s="15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V335" s="16"/>
      <c r="BW335" s="18">
        <f t="shared" si="49"/>
        <v>0</v>
      </c>
      <c r="BX335" s="15">
        <v>0</v>
      </c>
      <c r="BY335" s="2">
        <v>0</v>
      </c>
      <c r="BZ335" s="2">
        <v>0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I335" s="16"/>
      <c r="CJ335" s="18">
        <f t="shared" si="50"/>
        <v>0</v>
      </c>
      <c r="CK335" s="15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0</v>
      </c>
      <c r="CR335" s="2">
        <v>0</v>
      </c>
      <c r="CV335" s="16"/>
      <c r="CW335" s="18">
        <f t="shared" si="51"/>
        <v>0</v>
      </c>
    </row>
    <row r="336" spans="1:101" ht="13.05" customHeight="1" x14ac:dyDescent="0.2">
      <c r="A336" s="46" t="s">
        <v>15</v>
      </c>
      <c r="B336" s="46" t="s">
        <v>16</v>
      </c>
      <c r="C336" s="91">
        <v>401</v>
      </c>
      <c r="D336" s="46" t="s">
        <v>16</v>
      </c>
      <c r="E336" s="46" t="s">
        <v>15</v>
      </c>
      <c r="F336" s="46" t="s">
        <v>16</v>
      </c>
      <c r="G336" s="47" t="s">
        <v>33</v>
      </c>
      <c r="H336" s="70">
        <v>219</v>
      </c>
      <c r="I336" s="49" t="s">
        <v>397</v>
      </c>
      <c r="J336" s="43"/>
      <c r="K336" s="15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V336" s="16"/>
      <c r="W336" s="18">
        <f t="shared" si="45"/>
        <v>0</v>
      </c>
      <c r="X336" s="15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I336" s="16"/>
      <c r="AJ336" s="18">
        <f t="shared" si="46"/>
        <v>0</v>
      </c>
      <c r="AK336" s="15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0</v>
      </c>
      <c r="AV336" s="16"/>
      <c r="AW336" s="18">
        <f t="shared" si="47"/>
        <v>0</v>
      </c>
      <c r="AX336" s="15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I336" s="16"/>
      <c r="BJ336" s="18">
        <f t="shared" si="48"/>
        <v>0</v>
      </c>
      <c r="BK336" s="15">
        <v>0</v>
      </c>
      <c r="BL336" s="2">
        <v>0</v>
      </c>
      <c r="BM336" s="2">
        <v>0</v>
      </c>
      <c r="BN336" s="2">
        <v>0</v>
      </c>
      <c r="BO336" s="2">
        <v>0</v>
      </c>
      <c r="BP336" s="2">
        <v>0</v>
      </c>
      <c r="BQ336" s="2">
        <v>0</v>
      </c>
      <c r="BR336" s="2">
        <v>0</v>
      </c>
      <c r="BV336" s="16"/>
      <c r="BW336" s="18">
        <f t="shared" si="49"/>
        <v>0</v>
      </c>
      <c r="BX336" s="15">
        <v>0</v>
      </c>
      <c r="BY336" s="2">
        <v>0</v>
      </c>
      <c r="BZ336" s="2">
        <v>0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I336" s="16"/>
      <c r="CJ336" s="18">
        <f t="shared" si="50"/>
        <v>0</v>
      </c>
      <c r="CK336" s="15">
        <v>0</v>
      </c>
      <c r="CL336" s="2">
        <v>0</v>
      </c>
      <c r="CM336" s="2">
        <v>0</v>
      </c>
      <c r="CN336" s="2">
        <v>0</v>
      </c>
      <c r="CO336" s="2">
        <v>0</v>
      </c>
      <c r="CP336" s="2">
        <v>0</v>
      </c>
      <c r="CQ336" s="2">
        <v>0</v>
      </c>
      <c r="CR336" s="2">
        <v>0</v>
      </c>
      <c r="CV336" s="16"/>
      <c r="CW336" s="18">
        <f t="shared" si="51"/>
        <v>0</v>
      </c>
    </row>
    <row r="337" spans="1:101" ht="13.05" customHeight="1" x14ac:dyDescent="0.2">
      <c r="A337" s="46" t="s">
        <v>15</v>
      </c>
      <c r="B337" s="46" t="s">
        <v>16</v>
      </c>
      <c r="C337" s="91">
        <v>401</v>
      </c>
      <c r="D337" s="46" t="s">
        <v>16</v>
      </c>
      <c r="E337" s="46" t="s">
        <v>15</v>
      </c>
      <c r="F337" s="46" t="s">
        <v>16</v>
      </c>
      <c r="G337" s="47" t="s">
        <v>33</v>
      </c>
      <c r="H337" s="70">
        <v>217</v>
      </c>
      <c r="I337" s="49" t="s">
        <v>564</v>
      </c>
      <c r="J337" s="43"/>
      <c r="K337" s="15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V337" s="16"/>
      <c r="W337" s="18">
        <f t="shared" si="45"/>
        <v>0</v>
      </c>
      <c r="X337" s="15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I337" s="16"/>
      <c r="AJ337" s="18">
        <f t="shared" si="46"/>
        <v>0</v>
      </c>
      <c r="AK337" s="15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0</v>
      </c>
      <c r="AR337" s="2">
        <v>0</v>
      </c>
      <c r="AV337" s="16"/>
      <c r="AW337" s="18">
        <f t="shared" si="47"/>
        <v>0</v>
      </c>
      <c r="AX337" s="15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I337" s="16"/>
      <c r="BJ337" s="18">
        <f t="shared" si="48"/>
        <v>0</v>
      </c>
      <c r="BK337" s="15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V337" s="16"/>
      <c r="BW337" s="18">
        <f t="shared" si="49"/>
        <v>0</v>
      </c>
      <c r="BX337" s="15">
        <v>0</v>
      </c>
      <c r="BY337" s="2">
        <v>0</v>
      </c>
      <c r="BZ337" s="2">
        <v>0</v>
      </c>
      <c r="CA337" s="2">
        <v>0</v>
      </c>
      <c r="CB337" s="2">
        <v>0</v>
      </c>
      <c r="CC337" s="2">
        <v>0</v>
      </c>
      <c r="CD337" s="2">
        <v>0</v>
      </c>
      <c r="CE337" s="2">
        <v>0</v>
      </c>
      <c r="CI337" s="16"/>
      <c r="CJ337" s="18">
        <f t="shared" si="50"/>
        <v>0</v>
      </c>
      <c r="CK337" s="15">
        <v>0</v>
      </c>
      <c r="CL337" s="2">
        <v>0</v>
      </c>
      <c r="CM337" s="2">
        <v>0</v>
      </c>
      <c r="CN337" s="2">
        <v>0</v>
      </c>
      <c r="CO337" s="2">
        <v>0</v>
      </c>
      <c r="CP337" s="2">
        <v>0</v>
      </c>
      <c r="CQ337" s="2">
        <v>0</v>
      </c>
      <c r="CR337" s="2">
        <v>0</v>
      </c>
      <c r="CV337" s="16"/>
      <c r="CW337" s="18">
        <f t="shared" si="51"/>
        <v>0</v>
      </c>
    </row>
    <row r="338" spans="1:101" ht="13.05" customHeight="1" x14ac:dyDescent="0.2">
      <c r="A338" s="46" t="s">
        <v>15</v>
      </c>
      <c r="B338" s="46" t="s">
        <v>16</v>
      </c>
      <c r="C338" s="91">
        <v>401</v>
      </c>
      <c r="D338" s="46" t="s">
        <v>16</v>
      </c>
      <c r="E338" s="46" t="s">
        <v>15</v>
      </c>
      <c r="F338" s="46" t="s">
        <v>16</v>
      </c>
      <c r="G338" s="47" t="s">
        <v>33</v>
      </c>
      <c r="H338" s="70">
        <v>218</v>
      </c>
      <c r="I338" s="49" t="s">
        <v>398</v>
      </c>
      <c r="J338" s="43"/>
      <c r="K338" s="15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V338" s="16"/>
      <c r="W338" s="18">
        <f t="shared" si="45"/>
        <v>0</v>
      </c>
      <c r="X338" s="15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I338" s="16"/>
      <c r="AJ338" s="18">
        <f t="shared" si="46"/>
        <v>0</v>
      </c>
      <c r="AK338" s="15">
        <v>0</v>
      </c>
      <c r="AL338" s="2">
        <v>0</v>
      </c>
      <c r="AM338" s="2">
        <v>0</v>
      </c>
      <c r="AN338" s="2">
        <v>0</v>
      </c>
      <c r="AO338" s="2">
        <v>0</v>
      </c>
      <c r="AP338" s="2">
        <v>0</v>
      </c>
      <c r="AQ338" s="2">
        <v>0</v>
      </c>
      <c r="AR338" s="2">
        <v>0</v>
      </c>
      <c r="AV338" s="16"/>
      <c r="AW338" s="18">
        <f t="shared" si="47"/>
        <v>0</v>
      </c>
      <c r="AX338" s="15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0</v>
      </c>
      <c r="BI338" s="16"/>
      <c r="BJ338" s="18">
        <f t="shared" si="48"/>
        <v>0</v>
      </c>
      <c r="BK338" s="15">
        <v>0</v>
      </c>
      <c r="BL338" s="2">
        <v>0</v>
      </c>
      <c r="BM338" s="2">
        <v>0</v>
      </c>
      <c r="BN338" s="2">
        <v>0</v>
      </c>
      <c r="BO338" s="2">
        <v>0</v>
      </c>
      <c r="BP338" s="2">
        <v>0</v>
      </c>
      <c r="BQ338" s="2">
        <v>0</v>
      </c>
      <c r="BR338" s="2">
        <v>0</v>
      </c>
      <c r="BV338" s="16"/>
      <c r="BW338" s="18">
        <f t="shared" si="49"/>
        <v>0</v>
      </c>
      <c r="BX338" s="15">
        <v>0</v>
      </c>
      <c r="BY338" s="2">
        <v>0</v>
      </c>
      <c r="BZ338" s="2">
        <v>0</v>
      </c>
      <c r="CA338" s="2">
        <v>0</v>
      </c>
      <c r="CB338" s="2">
        <v>0</v>
      </c>
      <c r="CC338" s="2">
        <v>0</v>
      </c>
      <c r="CD338" s="2">
        <v>0</v>
      </c>
      <c r="CE338" s="2">
        <v>0</v>
      </c>
      <c r="CI338" s="16"/>
      <c r="CJ338" s="18">
        <f t="shared" si="50"/>
        <v>0</v>
      </c>
      <c r="CK338" s="15">
        <v>0</v>
      </c>
      <c r="CL338" s="2">
        <v>0</v>
      </c>
      <c r="CM338" s="2">
        <v>0</v>
      </c>
      <c r="CN338" s="2">
        <v>0</v>
      </c>
      <c r="CO338" s="2">
        <v>0</v>
      </c>
      <c r="CP338" s="2">
        <v>0</v>
      </c>
      <c r="CQ338" s="2">
        <v>0</v>
      </c>
      <c r="CR338" s="2">
        <v>0</v>
      </c>
      <c r="CV338" s="16"/>
      <c r="CW338" s="18">
        <f t="shared" si="51"/>
        <v>0</v>
      </c>
    </row>
    <row r="339" spans="1:101" ht="13.05" customHeight="1" x14ac:dyDescent="0.2">
      <c r="A339" s="46" t="s">
        <v>15</v>
      </c>
      <c r="B339" s="46" t="s">
        <v>16</v>
      </c>
      <c r="C339" s="91">
        <v>401</v>
      </c>
      <c r="D339" s="46" t="s">
        <v>16</v>
      </c>
      <c r="E339" s="46" t="s">
        <v>15</v>
      </c>
      <c r="F339" s="46" t="s">
        <v>16</v>
      </c>
      <c r="G339" s="47" t="s">
        <v>297</v>
      </c>
      <c r="H339" s="70">
        <v>212</v>
      </c>
      <c r="I339" s="49" t="s">
        <v>399</v>
      </c>
      <c r="J339" s="43"/>
      <c r="K339" s="15">
        <v>0</v>
      </c>
      <c r="L339" s="2">
        <v>0</v>
      </c>
      <c r="M339" s="2">
        <v>0</v>
      </c>
      <c r="N339" s="2">
        <v>14</v>
      </c>
      <c r="O339" s="2">
        <v>0</v>
      </c>
      <c r="P339" s="2">
        <v>1</v>
      </c>
      <c r="Q339" s="2">
        <v>4</v>
      </c>
      <c r="R339" s="2">
        <v>0</v>
      </c>
      <c r="V339" s="16"/>
      <c r="W339" s="18">
        <f t="shared" si="45"/>
        <v>19</v>
      </c>
      <c r="X339" s="15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I339" s="16"/>
      <c r="AJ339" s="18">
        <f t="shared" si="46"/>
        <v>0</v>
      </c>
      <c r="AK339" s="15">
        <v>0</v>
      </c>
      <c r="AL339" s="2">
        <v>0</v>
      </c>
      <c r="AM339" s="2">
        <v>0</v>
      </c>
      <c r="AN339" s="2">
        <v>13</v>
      </c>
      <c r="AO339" s="2">
        <v>0</v>
      </c>
      <c r="AP339" s="2">
        <v>1</v>
      </c>
      <c r="AQ339" s="2">
        <v>3</v>
      </c>
      <c r="AR339" s="2">
        <v>0</v>
      </c>
      <c r="AV339" s="16"/>
      <c r="AW339" s="18">
        <f t="shared" si="47"/>
        <v>17</v>
      </c>
      <c r="AX339" s="15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I339" s="16"/>
      <c r="BJ339" s="18">
        <f t="shared" si="48"/>
        <v>0</v>
      </c>
      <c r="BK339" s="15">
        <v>0</v>
      </c>
      <c r="BL339" s="2">
        <v>0</v>
      </c>
      <c r="BM339" s="2">
        <v>0</v>
      </c>
      <c r="BN339" s="2">
        <v>0</v>
      </c>
      <c r="BO339" s="2">
        <v>0</v>
      </c>
      <c r="BP339" s="2">
        <v>0</v>
      </c>
      <c r="BQ339" s="2">
        <v>0</v>
      </c>
      <c r="BR339" s="2">
        <v>0</v>
      </c>
      <c r="BV339" s="16"/>
      <c r="BW339" s="18">
        <f t="shared" si="49"/>
        <v>0</v>
      </c>
      <c r="BX339" s="15">
        <v>0</v>
      </c>
      <c r="BY339" s="2">
        <v>0</v>
      </c>
      <c r="BZ339" s="2">
        <v>0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I339" s="16"/>
      <c r="CJ339" s="18">
        <f t="shared" si="50"/>
        <v>0</v>
      </c>
      <c r="CK339" s="15">
        <v>0</v>
      </c>
      <c r="CL339" s="2">
        <v>0</v>
      </c>
      <c r="CM339" s="2">
        <v>0</v>
      </c>
      <c r="CN339" s="2">
        <v>0</v>
      </c>
      <c r="CO339" s="2">
        <v>0</v>
      </c>
      <c r="CP339" s="2">
        <v>0</v>
      </c>
      <c r="CQ339" s="2">
        <v>0</v>
      </c>
      <c r="CR339" s="2">
        <v>0</v>
      </c>
      <c r="CV339" s="16"/>
      <c r="CW339" s="18">
        <f t="shared" si="51"/>
        <v>0</v>
      </c>
    </row>
    <row r="340" spans="1:101" ht="13.05" customHeight="1" x14ac:dyDescent="0.2">
      <c r="A340" s="46" t="s">
        <v>15</v>
      </c>
      <c r="B340" s="46" t="s">
        <v>16</v>
      </c>
      <c r="C340" s="91">
        <v>401</v>
      </c>
      <c r="D340" s="46" t="s">
        <v>16</v>
      </c>
      <c r="E340" s="46" t="s">
        <v>15</v>
      </c>
      <c r="F340" s="46" t="s">
        <v>16</v>
      </c>
      <c r="G340" s="47" t="s">
        <v>135</v>
      </c>
      <c r="H340" s="70">
        <v>232</v>
      </c>
      <c r="I340" s="49" t="s">
        <v>400</v>
      </c>
      <c r="J340" s="43"/>
      <c r="K340" s="15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V340" s="16"/>
      <c r="W340" s="18">
        <f t="shared" si="45"/>
        <v>0</v>
      </c>
      <c r="X340" s="15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I340" s="16"/>
      <c r="AJ340" s="18">
        <f t="shared" si="46"/>
        <v>0</v>
      </c>
      <c r="AK340" s="15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V340" s="16"/>
      <c r="AW340" s="18">
        <f t="shared" si="47"/>
        <v>0</v>
      </c>
      <c r="AX340" s="15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I340" s="16"/>
      <c r="BJ340" s="18">
        <f t="shared" si="48"/>
        <v>0</v>
      </c>
      <c r="BK340" s="15">
        <v>0</v>
      </c>
      <c r="BL340" s="2">
        <v>0</v>
      </c>
      <c r="BM340" s="2">
        <v>0</v>
      </c>
      <c r="BN340" s="2">
        <v>0</v>
      </c>
      <c r="BO340" s="2">
        <v>0</v>
      </c>
      <c r="BP340" s="2">
        <v>0</v>
      </c>
      <c r="BQ340" s="2">
        <v>0</v>
      </c>
      <c r="BR340" s="2">
        <v>0</v>
      </c>
      <c r="BV340" s="16"/>
      <c r="BW340" s="18">
        <f t="shared" si="49"/>
        <v>0</v>
      </c>
      <c r="BX340" s="15">
        <v>0</v>
      </c>
      <c r="BY340" s="2">
        <v>0</v>
      </c>
      <c r="BZ340" s="2">
        <v>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I340" s="16"/>
      <c r="CJ340" s="18">
        <f t="shared" si="50"/>
        <v>0</v>
      </c>
      <c r="CK340" s="15">
        <v>0</v>
      </c>
      <c r="CL340" s="2">
        <v>0</v>
      </c>
      <c r="CM340" s="2">
        <v>0</v>
      </c>
      <c r="CN340" s="2">
        <v>0</v>
      </c>
      <c r="CO340" s="2">
        <v>0</v>
      </c>
      <c r="CP340" s="2">
        <v>0</v>
      </c>
      <c r="CQ340" s="2">
        <v>0</v>
      </c>
      <c r="CR340" s="2">
        <v>0</v>
      </c>
      <c r="CV340" s="16"/>
      <c r="CW340" s="18">
        <f t="shared" si="51"/>
        <v>0</v>
      </c>
    </row>
    <row r="341" spans="1:101" ht="13.05" customHeight="1" x14ac:dyDescent="0.2">
      <c r="A341" s="46" t="s">
        <v>15</v>
      </c>
      <c r="B341" s="46" t="s">
        <v>16</v>
      </c>
      <c r="C341" s="91">
        <v>401</v>
      </c>
      <c r="D341" s="46" t="s">
        <v>16</v>
      </c>
      <c r="E341" s="46" t="s">
        <v>15</v>
      </c>
      <c r="F341" s="46" t="s">
        <v>16</v>
      </c>
      <c r="G341" s="47" t="s">
        <v>33</v>
      </c>
      <c r="H341" s="70">
        <v>231</v>
      </c>
      <c r="I341" s="49" t="s">
        <v>401</v>
      </c>
      <c r="J341" s="43"/>
      <c r="K341" s="15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V341" s="16"/>
      <c r="W341" s="18">
        <f t="shared" si="45"/>
        <v>0</v>
      </c>
      <c r="X341" s="15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I341" s="16"/>
      <c r="AJ341" s="18">
        <f t="shared" si="46"/>
        <v>0</v>
      </c>
      <c r="AK341" s="15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R341" s="2">
        <v>0</v>
      </c>
      <c r="AV341" s="16"/>
      <c r="AW341" s="18">
        <f t="shared" si="47"/>
        <v>0</v>
      </c>
      <c r="AX341" s="15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I341" s="16"/>
      <c r="BJ341" s="18">
        <f t="shared" si="48"/>
        <v>0</v>
      </c>
      <c r="BK341" s="15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V341" s="16"/>
      <c r="BW341" s="18">
        <f t="shared" si="49"/>
        <v>0</v>
      </c>
      <c r="BX341" s="15">
        <v>0</v>
      </c>
      <c r="BY341" s="2">
        <v>0</v>
      </c>
      <c r="BZ341" s="2">
        <v>0</v>
      </c>
      <c r="CA341" s="2">
        <v>0</v>
      </c>
      <c r="CB341" s="2">
        <v>0</v>
      </c>
      <c r="CC341" s="2">
        <v>0</v>
      </c>
      <c r="CD341" s="2">
        <v>0</v>
      </c>
      <c r="CE341" s="2">
        <v>0</v>
      </c>
      <c r="CI341" s="16"/>
      <c r="CJ341" s="18">
        <f t="shared" si="50"/>
        <v>0</v>
      </c>
      <c r="CK341" s="15">
        <v>0</v>
      </c>
      <c r="CL341" s="2">
        <v>0</v>
      </c>
      <c r="CM341" s="2">
        <v>0</v>
      </c>
      <c r="CN341" s="2">
        <v>0</v>
      </c>
      <c r="CO341" s="2">
        <v>0</v>
      </c>
      <c r="CP341" s="2">
        <v>0</v>
      </c>
      <c r="CQ341" s="2">
        <v>0</v>
      </c>
      <c r="CR341" s="2">
        <v>0</v>
      </c>
      <c r="CV341" s="16"/>
      <c r="CW341" s="18">
        <f t="shared" si="51"/>
        <v>0</v>
      </c>
    </row>
    <row r="342" spans="1:101" ht="13.05" customHeight="1" x14ac:dyDescent="0.2">
      <c r="A342" s="46" t="s">
        <v>15</v>
      </c>
      <c r="B342" s="46" t="s">
        <v>16</v>
      </c>
      <c r="C342" s="91">
        <v>401</v>
      </c>
      <c r="D342" s="46" t="s">
        <v>16</v>
      </c>
      <c r="E342" s="46" t="s">
        <v>15</v>
      </c>
      <c r="F342" s="46" t="s">
        <v>16</v>
      </c>
      <c r="G342" s="47" t="s">
        <v>33</v>
      </c>
      <c r="H342" s="70">
        <v>230</v>
      </c>
      <c r="I342" s="49" t="s">
        <v>402</v>
      </c>
      <c r="J342" s="43"/>
      <c r="K342" s="15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V342" s="16"/>
      <c r="W342" s="18">
        <f t="shared" si="45"/>
        <v>0</v>
      </c>
      <c r="X342" s="15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I342" s="16"/>
      <c r="AJ342" s="18">
        <f t="shared" si="46"/>
        <v>0</v>
      </c>
      <c r="AK342" s="15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0</v>
      </c>
      <c r="AV342" s="16"/>
      <c r="AW342" s="18">
        <f t="shared" si="47"/>
        <v>0</v>
      </c>
      <c r="AX342" s="15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I342" s="16"/>
      <c r="BJ342" s="18">
        <f t="shared" si="48"/>
        <v>0</v>
      </c>
      <c r="BK342" s="15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V342" s="16"/>
      <c r="BW342" s="18">
        <f t="shared" si="49"/>
        <v>0</v>
      </c>
      <c r="BX342" s="15">
        <v>0</v>
      </c>
      <c r="BY342" s="2">
        <v>0</v>
      </c>
      <c r="BZ342" s="2">
        <v>0</v>
      </c>
      <c r="CA342" s="2">
        <v>0</v>
      </c>
      <c r="CB342" s="2">
        <v>0</v>
      </c>
      <c r="CC342" s="2">
        <v>0</v>
      </c>
      <c r="CD342" s="2">
        <v>0</v>
      </c>
      <c r="CE342" s="2">
        <v>0</v>
      </c>
      <c r="CI342" s="16"/>
      <c r="CJ342" s="18">
        <f t="shared" si="50"/>
        <v>0</v>
      </c>
      <c r="CK342" s="15">
        <v>0</v>
      </c>
      <c r="CL342" s="2">
        <v>0</v>
      </c>
      <c r="CM342" s="2">
        <v>0</v>
      </c>
      <c r="CN342" s="2">
        <v>0</v>
      </c>
      <c r="CO342" s="2">
        <v>0</v>
      </c>
      <c r="CP342" s="2">
        <v>0</v>
      </c>
      <c r="CQ342" s="2">
        <v>0</v>
      </c>
      <c r="CR342" s="2">
        <v>0</v>
      </c>
      <c r="CV342" s="16"/>
      <c r="CW342" s="18">
        <f t="shared" si="51"/>
        <v>0</v>
      </c>
    </row>
    <row r="343" spans="1:101" ht="13.05" customHeight="1" x14ac:dyDescent="0.2">
      <c r="A343" s="46" t="s">
        <v>15</v>
      </c>
      <c r="B343" s="46" t="s">
        <v>16</v>
      </c>
      <c r="C343" s="91">
        <v>401</v>
      </c>
      <c r="D343" s="46" t="s">
        <v>16</v>
      </c>
      <c r="E343" s="46" t="s">
        <v>15</v>
      </c>
      <c r="F343" s="46" t="s">
        <v>16</v>
      </c>
      <c r="G343" s="47" t="s">
        <v>33</v>
      </c>
      <c r="H343" s="70">
        <v>234</v>
      </c>
      <c r="I343" s="49" t="s">
        <v>403</v>
      </c>
      <c r="J343" s="43"/>
      <c r="K343" s="15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V343" s="16"/>
      <c r="W343" s="18">
        <f t="shared" si="45"/>
        <v>0</v>
      </c>
      <c r="X343" s="15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I343" s="16"/>
      <c r="AJ343" s="18">
        <f t="shared" si="46"/>
        <v>0</v>
      </c>
      <c r="AK343" s="15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0</v>
      </c>
      <c r="AQ343" s="2">
        <v>0</v>
      </c>
      <c r="AR343" s="2">
        <v>0</v>
      </c>
      <c r="AV343" s="16"/>
      <c r="AW343" s="18">
        <f t="shared" si="47"/>
        <v>0</v>
      </c>
      <c r="AX343" s="15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I343" s="16"/>
      <c r="BJ343" s="18">
        <f t="shared" si="48"/>
        <v>0</v>
      </c>
      <c r="BK343" s="15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V343" s="16"/>
      <c r="BW343" s="18">
        <f t="shared" si="49"/>
        <v>0</v>
      </c>
      <c r="BX343" s="15">
        <v>0</v>
      </c>
      <c r="BY343" s="2">
        <v>0</v>
      </c>
      <c r="BZ343" s="2">
        <v>0</v>
      </c>
      <c r="CA343" s="2">
        <v>0</v>
      </c>
      <c r="CB343" s="2">
        <v>0</v>
      </c>
      <c r="CC343" s="2">
        <v>0</v>
      </c>
      <c r="CD343" s="2">
        <v>0</v>
      </c>
      <c r="CE343" s="2">
        <v>0</v>
      </c>
      <c r="CI343" s="16"/>
      <c r="CJ343" s="18">
        <f t="shared" si="50"/>
        <v>0</v>
      </c>
      <c r="CK343" s="15">
        <v>0</v>
      </c>
      <c r="CL343" s="2">
        <v>0</v>
      </c>
      <c r="CM343" s="2">
        <v>0</v>
      </c>
      <c r="CN343" s="2">
        <v>0</v>
      </c>
      <c r="CO343" s="2">
        <v>0</v>
      </c>
      <c r="CP343" s="2">
        <v>0</v>
      </c>
      <c r="CQ343" s="2">
        <v>0</v>
      </c>
      <c r="CR343" s="2">
        <v>0</v>
      </c>
      <c r="CV343" s="16"/>
      <c r="CW343" s="18">
        <f t="shared" si="51"/>
        <v>0</v>
      </c>
    </row>
    <row r="344" spans="1:101" ht="13.05" customHeight="1" x14ac:dyDescent="0.2">
      <c r="A344" s="46" t="s">
        <v>15</v>
      </c>
      <c r="B344" s="46" t="s">
        <v>16</v>
      </c>
      <c r="C344" s="91">
        <v>401</v>
      </c>
      <c r="D344" s="46" t="s">
        <v>16</v>
      </c>
      <c r="E344" s="46" t="s">
        <v>15</v>
      </c>
      <c r="F344" s="46" t="s">
        <v>16</v>
      </c>
      <c r="G344" s="47" t="s">
        <v>33</v>
      </c>
      <c r="H344" s="70">
        <v>227</v>
      </c>
      <c r="I344" s="49" t="s">
        <v>404</v>
      </c>
      <c r="J344" s="43"/>
      <c r="K344" s="15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V344" s="16"/>
      <c r="W344" s="18">
        <f t="shared" si="45"/>
        <v>0</v>
      </c>
      <c r="X344" s="15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I344" s="16"/>
      <c r="AJ344" s="18">
        <f t="shared" si="46"/>
        <v>0</v>
      </c>
      <c r="AK344" s="15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V344" s="16"/>
      <c r="AW344" s="18">
        <f t="shared" si="47"/>
        <v>0</v>
      </c>
      <c r="AX344" s="15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I344" s="16"/>
      <c r="BJ344" s="18">
        <f t="shared" si="48"/>
        <v>0</v>
      </c>
      <c r="BK344" s="15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">
        <v>0</v>
      </c>
      <c r="BR344" s="2">
        <v>0</v>
      </c>
      <c r="BV344" s="16"/>
      <c r="BW344" s="18">
        <f t="shared" si="49"/>
        <v>0</v>
      </c>
      <c r="BX344" s="15">
        <v>0</v>
      </c>
      <c r="BY344" s="2">
        <v>0</v>
      </c>
      <c r="BZ344" s="2">
        <v>0</v>
      </c>
      <c r="CA344" s="2">
        <v>0</v>
      </c>
      <c r="CB344" s="2">
        <v>0</v>
      </c>
      <c r="CC344" s="2">
        <v>0</v>
      </c>
      <c r="CD344" s="2">
        <v>0</v>
      </c>
      <c r="CE344" s="2">
        <v>0</v>
      </c>
      <c r="CI344" s="16"/>
      <c r="CJ344" s="18">
        <f t="shared" si="50"/>
        <v>0</v>
      </c>
      <c r="CK344" s="15">
        <v>0</v>
      </c>
      <c r="CL344" s="2">
        <v>0</v>
      </c>
      <c r="CM344" s="2">
        <v>0</v>
      </c>
      <c r="CN344" s="2">
        <v>0</v>
      </c>
      <c r="CO344" s="2">
        <v>0</v>
      </c>
      <c r="CP344" s="2">
        <v>0</v>
      </c>
      <c r="CQ344" s="2">
        <v>0</v>
      </c>
      <c r="CR344" s="2">
        <v>0</v>
      </c>
      <c r="CV344" s="16"/>
      <c r="CW344" s="18">
        <f t="shared" si="51"/>
        <v>0</v>
      </c>
    </row>
    <row r="345" spans="1:101" ht="13.05" customHeight="1" x14ac:dyDescent="0.2">
      <c r="A345" s="46" t="s">
        <v>15</v>
      </c>
      <c r="B345" s="46" t="s">
        <v>16</v>
      </c>
      <c r="C345" s="91">
        <v>401</v>
      </c>
      <c r="D345" s="46" t="s">
        <v>16</v>
      </c>
      <c r="E345" s="46" t="s">
        <v>15</v>
      </c>
      <c r="F345" s="46" t="s">
        <v>16</v>
      </c>
      <c r="G345" s="47" t="s">
        <v>33</v>
      </c>
      <c r="H345" s="70">
        <v>226</v>
      </c>
      <c r="I345" s="49" t="s">
        <v>405</v>
      </c>
      <c r="J345" s="43"/>
      <c r="K345" s="15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V345" s="16"/>
      <c r="W345" s="18">
        <f t="shared" si="45"/>
        <v>0</v>
      </c>
      <c r="X345" s="15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I345" s="16"/>
      <c r="AJ345" s="18">
        <f t="shared" si="46"/>
        <v>0</v>
      </c>
      <c r="AK345" s="15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V345" s="16"/>
      <c r="AW345" s="18">
        <f t="shared" si="47"/>
        <v>0</v>
      </c>
      <c r="AX345" s="15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I345" s="16"/>
      <c r="BJ345" s="18">
        <f t="shared" si="48"/>
        <v>0</v>
      </c>
      <c r="BK345" s="15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">
        <v>0</v>
      </c>
      <c r="BR345" s="2">
        <v>0</v>
      </c>
      <c r="BV345" s="16"/>
      <c r="BW345" s="18">
        <f t="shared" si="49"/>
        <v>0</v>
      </c>
      <c r="BX345" s="15">
        <v>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I345" s="16"/>
      <c r="CJ345" s="18">
        <f t="shared" si="50"/>
        <v>0</v>
      </c>
      <c r="CK345" s="15">
        <v>0</v>
      </c>
      <c r="CL345" s="2">
        <v>0</v>
      </c>
      <c r="CM345" s="2">
        <v>0</v>
      </c>
      <c r="CN345" s="2">
        <v>0</v>
      </c>
      <c r="CO345" s="2">
        <v>0</v>
      </c>
      <c r="CP345" s="2">
        <v>0</v>
      </c>
      <c r="CQ345" s="2">
        <v>0</v>
      </c>
      <c r="CR345" s="2">
        <v>0</v>
      </c>
      <c r="CV345" s="16"/>
      <c r="CW345" s="18">
        <f t="shared" si="51"/>
        <v>0</v>
      </c>
    </row>
    <row r="346" spans="1:101" ht="13.05" customHeight="1" x14ac:dyDescent="0.2">
      <c r="A346" s="46" t="s">
        <v>15</v>
      </c>
      <c r="B346" s="46" t="s">
        <v>16</v>
      </c>
      <c r="C346" s="91">
        <v>401</v>
      </c>
      <c r="D346" s="46" t="s">
        <v>16</v>
      </c>
      <c r="E346" s="46" t="s">
        <v>15</v>
      </c>
      <c r="F346" s="46" t="s">
        <v>16</v>
      </c>
      <c r="G346" s="47" t="s">
        <v>33</v>
      </c>
      <c r="H346" s="70">
        <v>9720</v>
      </c>
      <c r="I346" s="49" t="s">
        <v>406</v>
      </c>
      <c r="J346" s="43"/>
      <c r="K346" s="15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V346" s="16"/>
      <c r="W346" s="18">
        <f t="shared" si="45"/>
        <v>0</v>
      </c>
      <c r="X346" s="15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I346" s="16"/>
      <c r="AJ346" s="18">
        <f t="shared" si="46"/>
        <v>0</v>
      </c>
      <c r="AK346" s="15">
        <v>0</v>
      </c>
      <c r="AL346" s="2">
        <v>0</v>
      </c>
      <c r="AM346" s="2">
        <v>0</v>
      </c>
      <c r="AN346" s="2">
        <v>0</v>
      </c>
      <c r="AO346" s="2">
        <v>0</v>
      </c>
      <c r="AP346" s="2">
        <v>0</v>
      </c>
      <c r="AQ346" s="2">
        <v>0</v>
      </c>
      <c r="AR346" s="2">
        <v>0</v>
      </c>
      <c r="AV346" s="16"/>
      <c r="AW346" s="18">
        <f t="shared" si="47"/>
        <v>0</v>
      </c>
      <c r="AX346" s="15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I346" s="16"/>
      <c r="BJ346" s="18">
        <f t="shared" si="48"/>
        <v>0</v>
      </c>
      <c r="BK346" s="15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Q346" s="2">
        <v>0</v>
      </c>
      <c r="BR346" s="2">
        <v>0</v>
      </c>
      <c r="BV346" s="16"/>
      <c r="BW346" s="18">
        <f t="shared" si="49"/>
        <v>0</v>
      </c>
      <c r="BX346" s="15">
        <v>0</v>
      </c>
      <c r="BY346" s="2">
        <v>0</v>
      </c>
      <c r="BZ346" s="2">
        <v>0</v>
      </c>
      <c r="CA346" s="2">
        <v>0</v>
      </c>
      <c r="CB346" s="2">
        <v>0</v>
      </c>
      <c r="CC346" s="2">
        <v>0</v>
      </c>
      <c r="CD346" s="2">
        <v>0</v>
      </c>
      <c r="CE346" s="2">
        <v>0</v>
      </c>
      <c r="CI346" s="16"/>
      <c r="CJ346" s="18">
        <f t="shared" si="50"/>
        <v>0</v>
      </c>
      <c r="CK346" s="15">
        <v>0</v>
      </c>
      <c r="CL346" s="2">
        <v>0</v>
      </c>
      <c r="CM346" s="2">
        <v>0</v>
      </c>
      <c r="CN346" s="2">
        <v>0</v>
      </c>
      <c r="CO346" s="2">
        <v>0</v>
      </c>
      <c r="CP346" s="2">
        <v>0</v>
      </c>
      <c r="CQ346" s="2">
        <v>0</v>
      </c>
      <c r="CR346" s="2">
        <v>0</v>
      </c>
      <c r="CV346" s="16"/>
      <c r="CW346" s="18">
        <f t="shared" si="51"/>
        <v>0</v>
      </c>
    </row>
    <row r="347" spans="1:101" ht="13.05" customHeight="1" x14ac:dyDescent="0.2">
      <c r="A347" s="46" t="s">
        <v>15</v>
      </c>
      <c r="B347" s="46" t="s">
        <v>407</v>
      </c>
      <c r="C347" s="91">
        <v>401</v>
      </c>
      <c r="D347" s="46" t="s">
        <v>16</v>
      </c>
      <c r="E347" s="46" t="s">
        <v>15</v>
      </c>
      <c r="F347" s="46" t="s">
        <v>407</v>
      </c>
      <c r="G347" s="47" t="s">
        <v>33</v>
      </c>
      <c r="H347" s="70">
        <v>25338</v>
      </c>
      <c r="I347" s="49" t="s">
        <v>408</v>
      </c>
      <c r="J347" s="43"/>
      <c r="K347" s="15">
        <v>1</v>
      </c>
      <c r="L347" s="2">
        <v>9</v>
      </c>
      <c r="M347" s="2">
        <v>6</v>
      </c>
      <c r="N347" s="2">
        <v>1</v>
      </c>
      <c r="O347" s="2">
        <v>4</v>
      </c>
      <c r="P347" s="2">
        <v>3</v>
      </c>
      <c r="Q347" s="2">
        <v>1</v>
      </c>
      <c r="R347" s="2">
        <v>0</v>
      </c>
      <c r="V347" s="16"/>
      <c r="W347" s="18">
        <f t="shared" si="45"/>
        <v>25</v>
      </c>
      <c r="X347" s="15">
        <v>0</v>
      </c>
      <c r="Y347" s="2">
        <v>0</v>
      </c>
      <c r="Z347" s="2">
        <v>1</v>
      </c>
      <c r="AA347" s="2">
        <v>1</v>
      </c>
      <c r="AB347" s="2">
        <v>0</v>
      </c>
      <c r="AC347" s="2">
        <v>1</v>
      </c>
      <c r="AD347" s="2">
        <v>0</v>
      </c>
      <c r="AE347" s="2">
        <v>0</v>
      </c>
      <c r="AI347" s="16"/>
      <c r="AJ347" s="18">
        <f t="shared" si="46"/>
        <v>3</v>
      </c>
      <c r="AK347" s="15">
        <v>1</v>
      </c>
      <c r="AL347" s="2">
        <v>7</v>
      </c>
      <c r="AM347" s="2">
        <v>4</v>
      </c>
      <c r="AN347" s="2">
        <v>1</v>
      </c>
      <c r="AO347" s="2">
        <v>4</v>
      </c>
      <c r="AP347" s="2">
        <v>3</v>
      </c>
      <c r="AQ347" s="2">
        <v>1</v>
      </c>
      <c r="AR347" s="2">
        <v>0</v>
      </c>
      <c r="AV347" s="16"/>
      <c r="AW347" s="18">
        <f t="shared" si="47"/>
        <v>21</v>
      </c>
      <c r="AX347" s="15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I347" s="16"/>
      <c r="BJ347" s="18">
        <f t="shared" si="48"/>
        <v>0</v>
      </c>
      <c r="BK347" s="15">
        <v>0</v>
      </c>
      <c r="BL347" s="2">
        <v>0</v>
      </c>
      <c r="BM347" s="2">
        <v>0</v>
      </c>
      <c r="BN347" s="2">
        <v>0</v>
      </c>
      <c r="BO347" s="2">
        <v>0</v>
      </c>
      <c r="BP347" s="2">
        <v>0</v>
      </c>
      <c r="BQ347" s="2">
        <v>0</v>
      </c>
      <c r="BR347" s="2">
        <v>0</v>
      </c>
      <c r="BV347" s="16"/>
      <c r="BW347" s="18">
        <f t="shared" si="49"/>
        <v>0</v>
      </c>
      <c r="BX347" s="15">
        <v>0</v>
      </c>
      <c r="BY347" s="2">
        <v>0</v>
      </c>
      <c r="BZ347" s="2">
        <v>0</v>
      </c>
      <c r="CA347" s="2">
        <v>0</v>
      </c>
      <c r="CB347" s="2">
        <v>0</v>
      </c>
      <c r="CC347" s="2">
        <v>0</v>
      </c>
      <c r="CD347" s="2">
        <v>0</v>
      </c>
      <c r="CE347" s="2">
        <v>0</v>
      </c>
      <c r="CI347" s="16"/>
      <c r="CJ347" s="18">
        <f t="shared" si="50"/>
        <v>0</v>
      </c>
      <c r="CK347" s="15">
        <v>0</v>
      </c>
      <c r="CL347" s="2">
        <v>0</v>
      </c>
      <c r="CM347" s="2">
        <v>0</v>
      </c>
      <c r="CN347" s="2">
        <v>0</v>
      </c>
      <c r="CO347" s="2">
        <v>0</v>
      </c>
      <c r="CP347" s="2">
        <v>0</v>
      </c>
      <c r="CQ347" s="2">
        <v>0</v>
      </c>
      <c r="CR347" s="2">
        <v>0</v>
      </c>
      <c r="CV347" s="16"/>
      <c r="CW347" s="18">
        <f t="shared" si="51"/>
        <v>0</v>
      </c>
    </row>
    <row r="348" spans="1:101" ht="13.05" customHeight="1" x14ac:dyDescent="0.2">
      <c r="A348" s="46" t="s">
        <v>15</v>
      </c>
      <c r="B348" s="46" t="s">
        <v>16</v>
      </c>
      <c r="C348" s="91">
        <v>401</v>
      </c>
      <c r="D348" s="46" t="s">
        <v>16</v>
      </c>
      <c r="E348" s="46" t="s">
        <v>15</v>
      </c>
      <c r="F348" s="46" t="s">
        <v>16</v>
      </c>
      <c r="G348" s="47" t="s">
        <v>33</v>
      </c>
      <c r="H348" s="70">
        <v>25393</v>
      </c>
      <c r="I348" s="49" t="s">
        <v>409</v>
      </c>
      <c r="J348" s="43"/>
      <c r="K348" s="15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V348" s="16"/>
      <c r="W348" s="18">
        <f t="shared" si="45"/>
        <v>0</v>
      </c>
      <c r="X348" s="15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I348" s="16"/>
      <c r="AJ348" s="18">
        <f t="shared" si="46"/>
        <v>0</v>
      </c>
      <c r="AK348" s="15">
        <v>0</v>
      </c>
      <c r="AL348" s="2">
        <v>0</v>
      </c>
      <c r="AM348" s="2">
        <v>0</v>
      </c>
      <c r="AN348" s="2">
        <v>0</v>
      </c>
      <c r="AO348" s="2">
        <v>0</v>
      </c>
      <c r="AP348" s="2">
        <v>0</v>
      </c>
      <c r="AQ348" s="2">
        <v>0</v>
      </c>
      <c r="AR348" s="2">
        <v>0</v>
      </c>
      <c r="AV348" s="16"/>
      <c r="AW348" s="18">
        <f t="shared" si="47"/>
        <v>0</v>
      </c>
      <c r="AX348" s="15">
        <v>0</v>
      </c>
      <c r="AY348" s="2">
        <v>0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0</v>
      </c>
      <c r="BI348" s="16"/>
      <c r="BJ348" s="18">
        <f t="shared" si="48"/>
        <v>0</v>
      </c>
      <c r="BK348" s="15">
        <v>0</v>
      </c>
      <c r="BL348" s="2">
        <v>0</v>
      </c>
      <c r="BM348" s="2">
        <v>0</v>
      </c>
      <c r="BN348" s="2">
        <v>0</v>
      </c>
      <c r="BO348" s="2">
        <v>0</v>
      </c>
      <c r="BP348" s="2">
        <v>0</v>
      </c>
      <c r="BQ348" s="2">
        <v>0</v>
      </c>
      <c r="BR348" s="2">
        <v>0</v>
      </c>
      <c r="BV348" s="16"/>
      <c r="BW348" s="18">
        <f t="shared" si="49"/>
        <v>0</v>
      </c>
      <c r="BX348" s="15">
        <v>0</v>
      </c>
      <c r="BY348" s="2">
        <v>0</v>
      </c>
      <c r="BZ348" s="2">
        <v>0</v>
      </c>
      <c r="CA348" s="2">
        <v>0</v>
      </c>
      <c r="CB348" s="2">
        <v>0</v>
      </c>
      <c r="CC348" s="2">
        <v>0</v>
      </c>
      <c r="CD348" s="2">
        <v>0</v>
      </c>
      <c r="CE348" s="2">
        <v>0</v>
      </c>
      <c r="CI348" s="16"/>
      <c r="CJ348" s="18">
        <f t="shared" si="50"/>
        <v>0</v>
      </c>
      <c r="CK348" s="15">
        <v>0</v>
      </c>
      <c r="CL348" s="2">
        <v>0</v>
      </c>
      <c r="CM348" s="2">
        <v>0</v>
      </c>
      <c r="CN348" s="2">
        <v>0</v>
      </c>
      <c r="CO348" s="2">
        <v>0</v>
      </c>
      <c r="CP348" s="2">
        <v>0</v>
      </c>
      <c r="CQ348" s="2">
        <v>0</v>
      </c>
      <c r="CR348" s="2">
        <v>0</v>
      </c>
      <c r="CV348" s="16"/>
      <c r="CW348" s="18">
        <f t="shared" si="51"/>
        <v>0</v>
      </c>
    </row>
    <row r="349" spans="1:101" ht="13.05" customHeight="1" x14ac:dyDescent="0.2">
      <c r="A349" s="46" t="s">
        <v>15</v>
      </c>
      <c r="B349" s="46" t="s">
        <v>16</v>
      </c>
      <c r="C349" s="91">
        <v>401</v>
      </c>
      <c r="D349" s="46" t="s">
        <v>16</v>
      </c>
      <c r="E349" s="46" t="s">
        <v>15</v>
      </c>
      <c r="F349" s="46" t="s">
        <v>16</v>
      </c>
      <c r="G349" s="47" t="s">
        <v>33</v>
      </c>
      <c r="H349" s="70">
        <v>7458</v>
      </c>
      <c r="I349" s="49" t="s">
        <v>150</v>
      </c>
      <c r="J349" s="43"/>
      <c r="K349" s="15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V349" s="16"/>
      <c r="W349" s="18">
        <f t="shared" si="45"/>
        <v>0</v>
      </c>
      <c r="X349" s="15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I349" s="16"/>
      <c r="AJ349" s="18">
        <f t="shared" si="46"/>
        <v>0</v>
      </c>
      <c r="AK349" s="15">
        <v>0</v>
      </c>
      <c r="AL349" s="2">
        <v>0</v>
      </c>
      <c r="AM349" s="2">
        <v>0</v>
      </c>
      <c r="AN349" s="2">
        <v>0</v>
      </c>
      <c r="AO349" s="2">
        <v>0</v>
      </c>
      <c r="AP349" s="2">
        <v>0</v>
      </c>
      <c r="AQ349" s="2">
        <v>0</v>
      </c>
      <c r="AR349" s="2">
        <v>0</v>
      </c>
      <c r="AV349" s="16"/>
      <c r="AW349" s="18">
        <f t="shared" si="47"/>
        <v>0</v>
      </c>
      <c r="AX349" s="15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0</v>
      </c>
      <c r="BI349" s="16"/>
      <c r="BJ349" s="18">
        <f t="shared" si="48"/>
        <v>0</v>
      </c>
      <c r="BK349" s="15">
        <v>0</v>
      </c>
      <c r="BL349" s="2">
        <v>0</v>
      </c>
      <c r="BM349" s="2">
        <v>0</v>
      </c>
      <c r="BN349" s="2">
        <v>0</v>
      </c>
      <c r="BO349" s="2">
        <v>0</v>
      </c>
      <c r="BP349" s="2">
        <v>0</v>
      </c>
      <c r="BQ349" s="2">
        <v>0</v>
      </c>
      <c r="BR349" s="2">
        <v>0</v>
      </c>
      <c r="BV349" s="16"/>
      <c r="BW349" s="18">
        <f t="shared" si="49"/>
        <v>0</v>
      </c>
      <c r="BX349" s="15">
        <v>0</v>
      </c>
      <c r="BY349" s="2">
        <v>0</v>
      </c>
      <c r="BZ349" s="2">
        <v>0</v>
      </c>
      <c r="CA349" s="2">
        <v>0</v>
      </c>
      <c r="CB349" s="2">
        <v>0</v>
      </c>
      <c r="CC349" s="2">
        <v>0</v>
      </c>
      <c r="CD349" s="2">
        <v>0</v>
      </c>
      <c r="CE349" s="2">
        <v>0</v>
      </c>
      <c r="CI349" s="16"/>
      <c r="CJ349" s="18">
        <f t="shared" si="50"/>
        <v>0</v>
      </c>
      <c r="CK349" s="15">
        <v>0</v>
      </c>
      <c r="CL349" s="2">
        <v>0</v>
      </c>
      <c r="CM349" s="2">
        <v>0</v>
      </c>
      <c r="CN349" s="2">
        <v>0</v>
      </c>
      <c r="CO349" s="2">
        <v>0</v>
      </c>
      <c r="CP349" s="2">
        <v>0</v>
      </c>
      <c r="CQ349" s="2">
        <v>0</v>
      </c>
      <c r="CR349" s="2">
        <v>0</v>
      </c>
      <c r="CV349" s="16"/>
      <c r="CW349" s="18">
        <f t="shared" si="51"/>
        <v>0</v>
      </c>
    </row>
    <row r="350" spans="1:101" ht="13.05" customHeight="1" x14ac:dyDescent="0.2">
      <c r="A350" s="46" t="s">
        <v>15</v>
      </c>
      <c r="B350" s="46" t="s">
        <v>16</v>
      </c>
      <c r="C350" s="91">
        <v>401</v>
      </c>
      <c r="D350" s="46" t="s">
        <v>16</v>
      </c>
      <c r="E350" s="46" t="s">
        <v>15</v>
      </c>
      <c r="F350" s="46" t="s">
        <v>16</v>
      </c>
      <c r="G350" s="47" t="s">
        <v>33</v>
      </c>
      <c r="H350" s="70">
        <v>26168</v>
      </c>
      <c r="I350" s="49" t="s">
        <v>410</v>
      </c>
      <c r="J350" s="43"/>
      <c r="K350" s="15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V350" s="16"/>
      <c r="W350" s="18">
        <f t="shared" si="45"/>
        <v>0</v>
      </c>
      <c r="X350" s="15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I350" s="16"/>
      <c r="AJ350" s="18">
        <f t="shared" si="46"/>
        <v>0</v>
      </c>
      <c r="AK350" s="15">
        <v>0</v>
      </c>
      <c r="AL350" s="2">
        <v>0</v>
      </c>
      <c r="AM350" s="2">
        <v>0</v>
      </c>
      <c r="AN350" s="2">
        <v>0</v>
      </c>
      <c r="AO350" s="2">
        <v>0</v>
      </c>
      <c r="AP350" s="2">
        <v>0</v>
      </c>
      <c r="AQ350" s="2">
        <v>0</v>
      </c>
      <c r="AR350" s="2">
        <v>0</v>
      </c>
      <c r="AV350" s="16"/>
      <c r="AW350" s="18">
        <f t="shared" si="47"/>
        <v>0</v>
      </c>
      <c r="AX350" s="15">
        <v>0</v>
      </c>
      <c r="AY350" s="2">
        <v>0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E350" s="2">
        <v>0</v>
      </c>
      <c r="BI350" s="16"/>
      <c r="BJ350" s="18">
        <f t="shared" si="48"/>
        <v>0</v>
      </c>
      <c r="BK350" s="15">
        <v>0</v>
      </c>
      <c r="BL350" s="2">
        <v>0</v>
      </c>
      <c r="BM350" s="2">
        <v>0</v>
      </c>
      <c r="BN350" s="2">
        <v>0</v>
      </c>
      <c r="BO350" s="2">
        <v>0</v>
      </c>
      <c r="BP350" s="2">
        <v>0</v>
      </c>
      <c r="BQ350" s="2">
        <v>0</v>
      </c>
      <c r="BR350" s="2">
        <v>0</v>
      </c>
      <c r="BV350" s="16"/>
      <c r="BW350" s="18">
        <f t="shared" si="49"/>
        <v>0</v>
      </c>
      <c r="BX350" s="15">
        <v>0</v>
      </c>
      <c r="BY350" s="2">
        <v>0</v>
      </c>
      <c r="BZ350" s="2">
        <v>0</v>
      </c>
      <c r="CA350" s="2">
        <v>0</v>
      </c>
      <c r="CB350" s="2">
        <v>0</v>
      </c>
      <c r="CC350" s="2">
        <v>0</v>
      </c>
      <c r="CD350" s="2">
        <v>0</v>
      </c>
      <c r="CE350" s="2">
        <v>0</v>
      </c>
      <c r="CI350" s="16"/>
      <c r="CJ350" s="18">
        <f t="shared" si="50"/>
        <v>0</v>
      </c>
      <c r="CK350" s="15">
        <v>0</v>
      </c>
      <c r="CL350" s="2">
        <v>0</v>
      </c>
      <c r="CM350" s="2">
        <v>0</v>
      </c>
      <c r="CN350" s="2">
        <v>0</v>
      </c>
      <c r="CO350" s="2">
        <v>0</v>
      </c>
      <c r="CP350" s="2">
        <v>0</v>
      </c>
      <c r="CQ350" s="2">
        <v>0</v>
      </c>
      <c r="CR350" s="2">
        <v>0</v>
      </c>
      <c r="CV350" s="16"/>
      <c r="CW350" s="18">
        <f t="shared" si="51"/>
        <v>0</v>
      </c>
    </row>
    <row r="351" spans="1:101" ht="13.05" customHeight="1" x14ac:dyDescent="0.2">
      <c r="A351" s="46" t="s">
        <v>15</v>
      </c>
      <c r="B351" s="46" t="s">
        <v>16</v>
      </c>
      <c r="C351" s="91">
        <v>401</v>
      </c>
      <c r="D351" s="46" t="s">
        <v>16</v>
      </c>
      <c r="E351" s="46" t="s">
        <v>15</v>
      </c>
      <c r="F351" s="46" t="s">
        <v>16</v>
      </c>
      <c r="G351" s="47" t="s">
        <v>33</v>
      </c>
      <c r="H351" s="70">
        <v>31672</v>
      </c>
      <c r="I351" s="49" t="s">
        <v>566</v>
      </c>
      <c r="J351" s="43"/>
      <c r="K351" s="15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V351" s="16"/>
      <c r="W351" s="18">
        <f t="shared" si="45"/>
        <v>0</v>
      </c>
      <c r="X351" s="15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I351" s="16"/>
      <c r="AJ351" s="18">
        <f t="shared" si="46"/>
        <v>0</v>
      </c>
      <c r="AK351" s="15">
        <v>0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Q351" s="2">
        <v>0</v>
      </c>
      <c r="AR351" s="2">
        <v>0</v>
      </c>
      <c r="AV351" s="16"/>
      <c r="AW351" s="18">
        <f t="shared" si="47"/>
        <v>0</v>
      </c>
      <c r="AX351" s="15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I351" s="16"/>
      <c r="BJ351" s="18">
        <f t="shared" si="48"/>
        <v>0</v>
      </c>
      <c r="BK351" s="15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V351" s="16"/>
      <c r="BW351" s="18">
        <f t="shared" si="49"/>
        <v>0</v>
      </c>
      <c r="BX351" s="15">
        <v>0</v>
      </c>
      <c r="BY351" s="2">
        <v>0</v>
      </c>
      <c r="BZ351" s="2">
        <v>0</v>
      </c>
      <c r="CA351" s="2">
        <v>0</v>
      </c>
      <c r="CB351" s="2">
        <v>0</v>
      </c>
      <c r="CC351" s="2">
        <v>0</v>
      </c>
      <c r="CD351" s="2">
        <v>0</v>
      </c>
      <c r="CE351" s="2">
        <v>0</v>
      </c>
      <c r="CI351" s="16"/>
      <c r="CJ351" s="18">
        <f t="shared" si="50"/>
        <v>0</v>
      </c>
      <c r="CK351" s="15">
        <v>0</v>
      </c>
      <c r="CL351" s="2">
        <v>0</v>
      </c>
      <c r="CM351" s="2">
        <v>0</v>
      </c>
      <c r="CN351" s="2">
        <v>0</v>
      </c>
      <c r="CO351" s="2">
        <v>0</v>
      </c>
      <c r="CP351" s="2">
        <v>0</v>
      </c>
      <c r="CQ351" s="2">
        <v>0</v>
      </c>
      <c r="CR351" s="2">
        <v>0</v>
      </c>
      <c r="CV351" s="16"/>
      <c r="CW351" s="18">
        <f t="shared" si="51"/>
        <v>0</v>
      </c>
    </row>
    <row r="352" spans="1:101" ht="13.05" customHeight="1" x14ac:dyDescent="0.2">
      <c r="A352" s="46" t="s">
        <v>15</v>
      </c>
      <c r="B352" s="46" t="s">
        <v>16</v>
      </c>
      <c r="C352" s="91">
        <v>401</v>
      </c>
      <c r="D352" s="46" t="s">
        <v>16</v>
      </c>
      <c r="E352" s="46" t="s">
        <v>15</v>
      </c>
      <c r="F352" s="46" t="s">
        <v>16</v>
      </c>
      <c r="G352" s="47" t="s">
        <v>33</v>
      </c>
      <c r="H352" s="73">
        <v>26697</v>
      </c>
      <c r="I352" s="49" t="s">
        <v>411</v>
      </c>
      <c r="J352" s="43"/>
      <c r="K352" s="15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V352" s="16"/>
      <c r="W352" s="18">
        <f t="shared" si="45"/>
        <v>0</v>
      </c>
      <c r="X352" s="15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I352" s="16"/>
      <c r="AJ352" s="18">
        <f t="shared" si="46"/>
        <v>0</v>
      </c>
      <c r="AK352" s="15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Q352" s="2">
        <v>0</v>
      </c>
      <c r="AR352" s="2">
        <v>0</v>
      </c>
      <c r="AV352" s="16"/>
      <c r="AW352" s="18">
        <f t="shared" si="47"/>
        <v>0</v>
      </c>
      <c r="AX352" s="15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I352" s="16"/>
      <c r="BJ352" s="18">
        <f t="shared" si="48"/>
        <v>0</v>
      </c>
      <c r="BK352" s="15">
        <v>0</v>
      </c>
      <c r="BL352" s="2">
        <v>0</v>
      </c>
      <c r="BM352" s="2">
        <v>0</v>
      </c>
      <c r="BN352" s="2">
        <v>0</v>
      </c>
      <c r="BO352" s="2">
        <v>0</v>
      </c>
      <c r="BP352" s="2">
        <v>0</v>
      </c>
      <c r="BQ352" s="2">
        <v>0</v>
      </c>
      <c r="BR352" s="2">
        <v>0</v>
      </c>
      <c r="BV352" s="16"/>
      <c r="BW352" s="18">
        <f t="shared" si="49"/>
        <v>0</v>
      </c>
      <c r="BX352" s="15">
        <v>0</v>
      </c>
      <c r="BY352" s="2">
        <v>0</v>
      </c>
      <c r="BZ352" s="2">
        <v>0</v>
      </c>
      <c r="CA352" s="2">
        <v>0</v>
      </c>
      <c r="CB352" s="2">
        <v>0</v>
      </c>
      <c r="CC352" s="2">
        <v>0</v>
      </c>
      <c r="CD352" s="2">
        <v>0</v>
      </c>
      <c r="CE352" s="2">
        <v>0</v>
      </c>
      <c r="CI352" s="16"/>
      <c r="CJ352" s="18">
        <f t="shared" si="50"/>
        <v>0</v>
      </c>
      <c r="CK352" s="15">
        <v>0</v>
      </c>
      <c r="CL352" s="2">
        <v>0</v>
      </c>
      <c r="CM352" s="2">
        <v>0</v>
      </c>
      <c r="CN352" s="2">
        <v>0</v>
      </c>
      <c r="CO352" s="2">
        <v>0</v>
      </c>
      <c r="CP352" s="2">
        <v>0</v>
      </c>
      <c r="CQ352" s="2">
        <v>0</v>
      </c>
      <c r="CR352" s="2">
        <v>0</v>
      </c>
      <c r="CV352" s="16"/>
      <c r="CW352" s="18">
        <f t="shared" si="51"/>
        <v>0</v>
      </c>
    </row>
    <row r="353" spans="1:101" ht="13.05" customHeight="1" x14ac:dyDescent="0.2">
      <c r="A353" s="46" t="s">
        <v>15</v>
      </c>
      <c r="B353" s="46" t="s">
        <v>16</v>
      </c>
      <c r="C353" s="91">
        <v>401</v>
      </c>
      <c r="D353" s="46" t="s">
        <v>16</v>
      </c>
      <c r="E353" s="46" t="s">
        <v>15</v>
      </c>
      <c r="F353" s="46" t="s">
        <v>16</v>
      </c>
      <c r="G353" s="47" t="s">
        <v>33</v>
      </c>
      <c r="H353" s="70">
        <v>26167</v>
      </c>
      <c r="I353" s="49" t="s">
        <v>412</v>
      </c>
      <c r="J353" s="43"/>
      <c r="K353" s="15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V353" s="16"/>
      <c r="W353" s="18">
        <f t="shared" si="45"/>
        <v>0</v>
      </c>
      <c r="X353" s="15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I353" s="16"/>
      <c r="AJ353" s="18">
        <f t="shared" si="46"/>
        <v>0</v>
      </c>
      <c r="AK353" s="15">
        <v>0</v>
      </c>
      <c r="AL353" s="2">
        <v>0</v>
      </c>
      <c r="AM353" s="2">
        <v>0</v>
      </c>
      <c r="AN353" s="2">
        <v>0</v>
      </c>
      <c r="AO353" s="2">
        <v>0</v>
      </c>
      <c r="AP353" s="2">
        <v>0</v>
      </c>
      <c r="AQ353" s="2">
        <v>0</v>
      </c>
      <c r="AR353" s="2">
        <v>0</v>
      </c>
      <c r="AV353" s="16"/>
      <c r="AW353" s="18">
        <f t="shared" si="47"/>
        <v>0</v>
      </c>
      <c r="AX353" s="15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D353" s="2">
        <v>0</v>
      </c>
      <c r="BE353" s="2">
        <v>0</v>
      </c>
      <c r="BI353" s="16"/>
      <c r="BJ353" s="18">
        <f t="shared" si="48"/>
        <v>0</v>
      </c>
      <c r="BK353" s="15">
        <v>0</v>
      </c>
      <c r="BL353" s="2">
        <v>0</v>
      </c>
      <c r="BM353" s="2">
        <v>0</v>
      </c>
      <c r="BN353" s="2">
        <v>0</v>
      </c>
      <c r="BO353" s="2">
        <v>0</v>
      </c>
      <c r="BP353" s="2">
        <v>0</v>
      </c>
      <c r="BQ353" s="2">
        <v>0</v>
      </c>
      <c r="BR353" s="2">
        <v>0</v>
      </c>
      <c r="BV353" s="16"/>
      <c r="BW353" s="18">
        <f t="shared" si="49"/>
        <v>0</v>
      </c>
      <c r="BX353" s="15">
        <v>0</v>
      </c>
      <c r="BY353" s="2">
        <v>0</v>
      </c>
      <c r="BZ353" s="2">
        <v>0</v>
      </c>
      <c r="CA353" s="2">
        <v>0</v>
      </c>
      <c r="CB353" s="2">
        <v>0</v>
      </c>
      <c r="CC353" s="2">
        <v>0</v>
      </c>
      <c r="CD353" s="2">
        <v>0</v>
      </c>
      <c r="CE353" s="2">
        <v>0</v>
      </c>
      <c r="CI353" s="16"/>
      <c r="CJ353" s="18">
        <f t="shared" si="50"/>
        <v>0</v>
      </c>
      <c r="CK353" s="15">
        <v>0</v>
      </c>
      <c r="CL353" s="2">
        <v>0</v>
      </c>
      <c r="CM353" s="2">
        <v>0</v>
      </c>
      <c r="CN353" s="2">
        <v>0</v>
      </c>
      <c r="CO353" s="2">
        <v>0</v>
      </c>
      <c r="CP353" s="2">
        <v>0</v>
      </c>
      <c r="CQ353" s="2">
        <v>0</v>
      </c>
      <c r="CR353" s="2">
        <v>0</v>
      </c>
      <c r="CV353" s="16"/>
      <c r="CW353" s="18">
        <f t="shared" si="51"/>
        <v>0</v>
      </c>
    </row>
    <row r="354" spans="1:101" ht="13.05" customHeight="1" x14ac:dyDescent="0.2">
      <c r="A354" s="46" t="s">
        <v>15</v>
      </c>
      <c r="B354" s="46" t="s">
        <v>16</v>
      </c>
      <c r="C354" s="91">
        <v>401</v>
      </c>
      <c r="D354" s="46" t="s">
        <v>16</v>
      </c>
      <c r="E354" s="46" t="s">
        <v>15</v>
      </c>
      <c r="F354" s="46" t="s">
        <v>16</v>
      </c>
      <c r="G354" s="47" t="s">
        <v>40</v>
      </c>
      <c r="H354" s="70">
        <v>28374</v>
      </c>
      <c r="I354" s="49" t="s">
        <v>563</v>
      </c>
      <c r="J354" s="43"/>
      <c r="K354" s="15">
        <v>0</v>
      </c>
      <c r="L354" s="2">
        <v>0</v>
      </c>
      <c r="M354" s="2">
        <v>0</v>
      </c>
      <c r="N354" s="2">
        <v>0</v>
      </c>
      <c r="O354" s="2">
        <v>3</v>
      </c>
      <c r="P354" s="2">
        <v>0</v>
      </c>
      <c r="Q354" s="2">
        <v>0</v>
      </c>
      <c r="R354" s="2">
        <v>0</v>
      </c>
      <c r="V354" s="16"/>
      <c r="W354" s="18">
        <f t="shared" si="45"/>
        <v>3</v>
      </c>
      <c r="X354" s="15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I354" s="16"/>
      <c r="AJ354" s="18">
        <f t="shared" si="46"/>
        <v>0</v>
      </c>
      <c r="AK354" s="15">
        <v>0</v>
      </c>
      <c r="AL354" s="2">
        <v>0</v>
      </c>
      <c r="AM354" s="2">
        <v>0</v>
      </c>
      <c r="AN354" s="2">
        <v>0</v>
      </c>
      <c r="AO354" s="2">
        <v>3</v>
      </c>
      <c r="AP354" s="2">
        <v>0</v>
      </c>
      <c r="AQ354" s="2">
        <v>0</v>
      </c>
      <c r="AR354" s="2">
        <v>0</v>
      </c>
      <c r="AV354" s="16"/>
      <c r="AW354" s="18">
        <f t="shared" si="47"/>
        <v>3</v>
      </c>
      <c r="AX354" s="15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I354" s="16"/>
      <c r="BJ354" s="18">
        <f t="shared" si="48"/>
        <v>0</v>
      </c>
      <c r="BK354" s="15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V354" s="16"/>
      <c r="BW354" s="18">
        <f t="shared" si="49"/>
        <v>0</v>
      </c>
      <c r="BX354" s="15">
        <v>0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0</v>
      </c>
      <c r="CE354" s="2">
        <v>0</v>
      </c>
      <c r="CI354" s="16"/>
      <c r="CJ354" s="18">
        <f t="shared" si="50"/>
        <v>0</v>
      </c>
      <c r="CK354" s="15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0</v>
      </c>
      <c r="CV354" s="16"/>
      <c r="CW354" s="18">
        <f t="shared" si="51"/>
        <v>0</v>
      </c>
    </row>
    <row r="355" spans="1:101" ht="13.05" customHeight="1" x14ac:dyDescent="0.2">
      <c r="A355" s="46" t="s">
        <v>15</v>
      </c>
      <c r="B355" s="46" t="s">
        <v>16</v>
      </c>
      <c r="C355" s="91">
        <v>401</v>
      </c>
      <c r="D355" s="46" t="s">
        <v>16</v>
      </c>
      <c r="E355" s="46" t="s">
        <v>15</v>
      </c>
      <c r="F355" s="46" t="s">
        <v>9</v>
      </c>
      <c r="G355" s="47" t="s">
        <v>29</v>
      </c>
      <c r="H355" s="70">
        <v>31157</v>
      </c>
      <c r="I355" s="49" t="s">
        <v>413</v>
      </c>
      <c r="J355" s="43"/>
      <c r="K355" s="15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V355" s="16"/>
      <c r="W355" s="18">
        <f t="shared" si="45"/>
        <v>0</v>
      </c>
      <c r="X355" s="15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I355" s="16"/>
      <c r="AJ355" s="18">
        <f t="shared" si="46"/>
        <v>0</v>
      </c>
      <c r="AK355" s="15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Q355" s="2">
        <v>0</v>
      </c>
      <c r="AR355" s="2">
        <v>0</v>
      </c>
      <c r="AV355" s="16"/>
      <c r="AW355" s="18">
        <f t="shared" si="47"/>
        <v>0</v>
      </c>
      <c r="AX355" s="15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  <c r="BI355" s="16"/>
      <c r="BJ355" s="18">
        <f t="shared" si="48"/>
        <v>0</v>
      </c>
      <c r="BK355" s="15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">
        <v>0</v>
      </c>
      <c r="BR355" s="2">
        <v>0</v>
      </c>
      <c r="BV355" s="16"/>
      <c r="BW355" s="18">
        <f t="shared" si="49"/>
        <v>0</v>
      </c>
      <c r="BX355" s="15">
        <v>0</v>
      </c>
      <c r="BY355" s="2">
        <v>0</v>
      </c>
      <c r="BZ355" s="2">
        <v>0</v>
      </c>
      <c r="CA355" s="2">
        <v>0</v>
      </c>
      <c r="CB355" s="2">
        <v>0</v>
      </c>
      <c r="CC355" s="2">
        <v>0</v>
      </c>
      <c r="CD355" s="2">
        <v>0</v>
      </c>
      <c r="CE355" s="2">
        <v>0</v>
      </c>
      <c r="CI355" s="16"/>
      <c r="CJ355" s="18">
        <f t="shared" si="50"/>
        <v>0</v>
      </c>
      <c r="CK355" s="15">
        <v>0</v>
      </c>
      <c r="CL355" s="2">
        <v>0</v>
      </c>
      <c r="CM355" s="2">
        <v>0</v>
      </c>
      <c r="CN355" s="2">
        <v>0</v>
      </c>
      <c r="CO355" s="2">
        <v>0</v>
      </c>
      <c r="CP355" s="2">
        <v>0</v>
      </c>
      <c r="CQ355" s="2">
        <v>0</v>
      </c>
      <c r="CR355" s="2">
        <v>0</v>
      </c>
      <c r="CV355" s="16"/>
      <c r="CW355" s="18">
        <f t="shared" si="51"/>
        <v>0</v>
      </c>
    </row>
    <row r="356" spans="1:101" ht="13.05" customHeight="1" x14ac:dyDescent="0.2">
      <c r="A356" s="46" t="s">
        <v>15</v>
      </c>
      <c r="B356" s="46" t="s">
        <v>414</v>
      </c>
      <c r="C356" s="91">
        <v>401</v>
      </c>
      <c r="D356" s="46" t="s">
        <v>16</v>
      </c>
      <c r="E356" s="46" t="s">
        <v>15</v>
      </c>
      <c r="F356" s="46" t="s">
        <v>414</v>
      </c>
      <c r="G356" s="47" t="s">
        <v>135</v>
      </c>
      <c r="H356" s="70">
        <v>209</v>
      </c>
      <c r="I356" s="49" t="s">
        <v>415</v>
      </c>
      <c r="J356" s="43"/>
      <c r="K356" s="15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V356" s="16"/>
      <c r="W356" s="18">
        <f t="shared" si="45"/>
        <v>0</v>
      </c>
      <c r="X356" s="15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I356" s="16"/>
      <c r="AJ356" s="18">
        <f t="shared" si="46"/>
        <v>0</v>
      </c>
      <c r="AK356" s="15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Q356" s="2">
        <v>0</v>
      </c>
      <c r="AR356" s="2">
        <v>0</v>
      </c>
      <c r="AV356" s="16"/>
      <c r="AW356" s="18">
        <f t="shared" si="47"/>
        <v>0</v>
      </c>
      <c r="AX356" s="15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  <c r="BI356" s="16"/>
      <c r="BJ356" s="18">
        <f t="shared" si="48"/>
        <v>0</v>
      </c>
      <c r="BK356" s="15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">
        <v>0</v>
      </c>
      <c r="BR356" s="2">
        <v>0</v>
      </c>
      <c r="BV356" s="16"/>
      <c r="BW356" s="18">
        <f t="shared" si="49"/>
        <v>0</v>
      </c>
      <c r="BX356" s="15">
        <v>0</v>
      </c>
      <c r="BY356" s="2">
        <v>0</v>
      </c>
      <c r="BZ356" s="2">
        <v>0</v>
      </c>
      <c r="CA356" s="2">
        <v>0</v>
      </c>
      <c r="CB356" s="2">
        <v>0</v>
      </c>
      <c r="CC356" s="2">
        <v>0</v>
      </c>
      <c r="CD356" s="2">
        <v>0</v>
      </c>
      <c r="CE356" s="2">
        <v>0</v>
      </c>
      <c r="CI356" s="16"/>
      <c r="CJ356" s="18">
        <f t="shared" si="50"/>
        <v>0</v>
      </c>
      <c r="CK356" s="15">
        <v>0</v>
      </c>
      <c r="CL356" s="2">
        <v>0</v>
      </c>
      <c r="CM356" s="2">
        <v>0</v>
      </c>
      <c r="CN356" s="2">
        <v>0</v>
      </c>
      <c r="CO356" s="2">
        <v>0</v>
      </c>
      <c r="CP356" s="2">
        <v>0</v>
      </c>
      <c r="CQ356" s="2">
        <v>0</v>
      </c>
      <c r="CR356" s="2">
        <v>0</v>
      </c>
      <c r="CV356" s="16"/>
      <c r="CW356" s="18">
        <f t="shared" si="51"/>
        <v>0</v>
      </c>
    </row>
    <row r="357" spans="1:101" ht="13.05" customHeight="1" x14ac:dyDescent="0.2">
      <c r="A357" s="46" t="s">
        <v>15</v>
      </c>
      <c r="B357" s="46" t="s">
        <v>414</v>
      </c>
      <c r="C357" s="91">
        <v>401</v>
      </c>
      <c r="D357" s="46" t="s">
        <v>16</v>
      </c>
      <c r="E357" s="46" t="s">
        <v>15</v>
      </c>
      <c r="F357" s="46" t="s">
        <v>414</v>
      </c>
      <c r="G357" s="47" t="s">
        <v>33</v>
      </c>
      <c r="H357" s="70">
        <v>208</v>
      </c>
      <c r="I357" s="49" t="s">
        <v>416</v>
      </c>
      <c r="J357" s="43"/>
      <c r="K357" s="15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V357" s="16"/>
      <c r="W357" s="18">
        <f t="shared" si="45"/>
        <v>0</v>
      </c>
      <c r="X357" s="15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I357" s="16"/>
      <c r="AJ357" s="18">
        <f t="shared" si="46"/>
        <v>0</v>
      </c>
      <c r="AK357" s="15">
        <v>0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R357" s="2">
        <v>0</v>
      </c>
      <c r="AV357" s="16"/>
      <c r="AW357" s="18">
        <f t="shared" si="47"/>
        <v>0</v>
      </c>
      <c r="AX357" s="15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0</v>
      </c>
      <c r="BI357" s="16"/>
      <c r="BJ357" s="18">
        <f t="shared" si="48"/>
        <v>0</v>
      </c>
      <c r="BK357" s="15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R357" s="2">
        <v>0</v>
      </c>
      <c r="BV357" s="16"/>
      <c r="BW357" s="18">
        <f t="shared" si="49"/>
        <v>0</v>
      </c>
      <c r="BX357" s="15">
        <v>0</v>
      </c>
      <c r="BY357" s="2">
        <v>0</v>
      </c>
      <c r="BZ357" s="2">
        <v>0</v>
      </c>
      <c r="CA357" s="2">
        <v>0</v>
      </c>
      <c r="CB357" s="2">
        <v>0</v>
      </c>
      <c r="CC357" s="2">
        <v>0</v>
      </c>
      <c r="CD357" s="2">
        <v>0</v>
      </c>
      <c r="CE357" s="2">
        <v>0</v>
      </c>
      <c r="CI357" s="16"/>
      <c r="CJ357" s="18">
        <f t="shared" si="50"/>
        <v>0</v>
      </c>
      <c r="CK357" s="15">
        <v>0</v>
      </c>
      <c r="CL357" s="2">
        <v>0</v>
      </c>
      <c r="CM357" s="2">
        <v>0</v>
      </c>
      <c r="CN357" s="2">
        <v>0</v>
      </c>
      <c r="CO357" s="2">
        <v>0</v>
      </c>
      <c r="CP357" s="2">
        <v>0</v>
      </c>
      <c r="CQ357" s="2">
        <v>0</v>
      </c>
      <c r="CR357" s="2">
        <v>0</v>
      </c>
      <c r="CV357" s="16"/>
      <c r="CW357" s="18">
        <f t="shared" si="51"/>
        <v>0</v>
      </c>
    </row>
    <row r="358" spans="1:101" ht="13.05" customHeight="1" x14ac:dyDescent="0.2">
      <c r="A358" s="46" t="s">
        <v>15</v>
      </c>
      <c r="B358" s="46" t="s">
        <v>414</v>
      </c>
      <c r="C358" s="91">
        <v>401</v>
      </c>
      <c r="D358" s="46" t="s">
        <v>16</v>
      </c>
      <c r="E358" s="46" t="s">
        <v>15</v>
      </c>
      <c r="F358" s="46" t="s">
        <v>414</v>
      </c>
      <c r="G358" s="47" t="s">
        <v>33</v>
      </c>
      <c r="H358" s="70">
        <v>206</v>
      </c>
      <c r="I358" s="49" t="s">
        <v>417</v>
      </c>
      <c r="J358" s="43"/>
      <c r="K358" s="15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V358" s="16"/>
      <c r="W358" s="18">
        <f t="shared" si="45"/>
        <v>0</v>
      </c>
      <c r="X358" s="15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I358" s="16"/>
      <c r="AJ358" s="18">
        <f t="shared" si="46"/>
        <v>0</v>
      </c>
      <c r="AK358" s="15">
        <v>0</v>
      </c>
      <c r="AL358" s="2">
        <v>0</v>
      </c>
      <c r="AM358" s="2">
        <v>0</v>
      </c>
      <c r="AN358" s="2">
        <v>0</v>
      </c>
      <c r="AO358" s="2">
        <v>0</v>
      </c>
      <c r="AP358" s="2">
        <v>0</v>
      </c>
      <c r="AQ358" s="2">
        <v>0</v>
      </c>
      <c r="AR358" s="2">
        <v>0</v>
      </c>
      <c r="AV358" s="16"/>
      <c r="AW358" s="18">
        <f t="shared" si="47"/>
        <v>0</v>
      </c>
      <c r="AX358" s="15">
        <v>0</v>
      </c>
      <c r="AY358" s="2">
        <v>0</v>
      </c>
      <c r="AZ358" s="2">
        <v>0</v>
      </c>
      <c r="BA358" s="2">
        <v>0</v>
      </c>
      <c r="BB358" s="2">
        <v>0</v>
      </c>
      <c r="BC358" s="2">
        <v>0</v>
      </c>
      <c r="BD358" s="2">
        <v>0</v>
      </c>
      <c r="BE358" s="2">
        <v>0</v>
      </c>
      <c r="BI358" s="16"/>
      <c r="BJ358" s="18">
        <f t="shared" si="48"/>
        <v>0</v>
      </c>
      <c r="BK358" s="15">
        <v>0</v>
      </c>
      <c r="BL358" s="2">
        <v>0</v>
      </c>
      <c r="BM358" s="2">
        <v>0</v>
      </c>
      <c r="BN358" s="2">
        <v>0</v>
      </c>
      <c r="BO358" s="2">
        <v>0</v>
      </c>
      <c r="BP358" s="2">
        <v>0</v>
      </c>
      <c r="BQ358" s="2">
        <v>0</v>
      </c>
      <c r="BR358" s="2">
        <v>0</v>
      </c>
      <c r="BV358" s="16"/>
      <c r="BW358" s="18">
        <f t="shared" si="49"/>
        <v>0</v>
      </c>
      <c r="BX358" s="15">
        <v>0</v>
      </c>
      <c r="BY358" s="2">
        <v>0</v>
      </c>
      <c r="BZ358" s="2">
        <v>0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I358" s="16"/>
      <c r="CJ358" s="18">
        <f t="shared" si="50"/>
        <v>0</v>
      </c>
      <c r="CK358" s="15">
        <v>0</v>
      </c>
      <c r="CL358" s="2">
        <v>0</v>
      </c>
      <c r="CM358" s="2">
        <v>0</v>
      </c>
      <c r="CN358" s="2">
        <v>0</v>
      </c>
      <c r="CO358" s="2">
        <v>0</v>
      </c>
      <c r="CP358" s="2">
        <v>0</v>
      </c>
      <c r="CQ358" s="2">
        <v>0</v>
      </c>
      <c r="CR358" s="2">
        <v>0</v>
      </c>
      <c r="CV358" s="16"/>
      <c r="CW358" s="18">
        <f t="shared" si="51"/>
        <v>0</v>
      </c>
    </row>
    <row r="359" spans="1:101" ht="13.05" customHeight="1" x14ac:dyDescent="0.2">
      <c r="A359" s="46" t="s">
        <v>15</v>
      </c>
      <c r="B359" s="46" t="s">
        <v>414</v>
      </c>
      <c r="C359" s="91">
        <v>401</v>
      </c>
      <c r="D359" s="46" t="s">
        <v>16</v>
      </c>
      <c r="E359" s="46" t="s">
        <v>15</v>
      </c>
      <c r="F359" s="46" t="s">
        <v>414</v>
      </c>
      <c r="G359" s="47" t="s">
        <v>33</v>
      </c>
      <c r="H359" s="70">
        <v>207</v>
      </c>
      <c r="I359" s="49" t="s">
        <v>418</v>
      </c>
      <c r="J359" s="43"/>
      <c r="K359" s="15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V359" s="16"/>
      <c r="W359" s="18">
        <f t="shared" si="45"/>
        <v>0</v>
      </c>
      <c r="X359" s="15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I359" s="16"/>
      <c r="AJ359" s="18">
        <f t="shared" si="46"/>
        <v>0</v>
      </c>
      <c r="AK359" s="15">
        <v>0</v>
      </c>
      <c r="AL359" s="2">
        <v>0</v>
      </c>
      <c r="AM359" s="2">
        <v>0</v>
      </c>
      <c r="AN359" s="2">
        <v>0</v>
      </c>
      <c r="AO359" s="2">
        <v>0</v>
      </c>
      <c r="AP359" s="2">
        <v>0</v>
      </c>
      <c r="AQ359" s="2">
        <v>0</v>
      </c>
      <c r="AR359" s="2">
        <v>0</v>
      </c>
      <c r="AV359" s="16"/>
      <c r="AW359" s="18">
        <f t="shared" si="47"/>
        <v>0</v>
      </c>
      <c r="AX359" s="15">
        <v>0</v>
      </c>
      <c r="AY359" s="2">
        <v>0</v>
      </c>
      <c r="AZ359" s="2">
        <v>0</v>
      </c>
      <c r="BA359" s="2">
        <v>0</v>
      </c>
      <c r="BB359" s="2">
        <v>0</v>
      </c>
      <c r="BC359" s="2">
        <v>0</v>
      </c>
      <c r="BD359" s="2">
        <v>0</v>
      </c>
      <c r="BE359" s="2">
        <v>0</v>
      </c>
      <c r="BI359" s="16"/>
      <c r="BJ359" s="18">
        <f t="shared" si="48"/>
        <v>0</v>
      </c>
      <c r="BK359" s="15">
        <v>0</v>
      </c>
      <c r="BL359" s="2">
        <v>0</v>
      </c>
      <c r="BM359" s="2">
        <v>0</v>
      </c>
      <c r="BN359" s="2">
        <v>0</v>
      </c>
      <c r="BO359" s="2">
        <v>0</v>
      </c>
      <c r="BP359" s="2">
        <v>0</v>
      </c>
      <c r="BQ359" s="2">
        <v>0</v>
      </c>
      <c r="BR359" s="2">
        <v>0</v>
      </c>
      <c r="BV359" s="16"/>
      <c r="BW359" s="18">
        <f t="shared" si="49"/>
        <v>0</v>
      </c>
      <c r="BX359" s="15">
        <v>0</v>
      </c>
      <c r="BY359" s="2">
        <v>0</v>
      </c>
      <c r="BZ359" s="2">
        <v>0</v>
      </c>
      <c r="CA359" s="2">
        <v>0</v>
      </c>
      <c r="CB359" s="2">
        <v>0</v>
      </c>
      <c r="CC359" s="2">
        <v>0</v>
      </c>
      <c r="CD359" s="2">
        <v>0</v>
      </c>
      <c r="CE359" s="2">
        <v>0</v>
      </c>
      <c r="CI359" s="16"/>
      <c r="CJ359" s="18">
        <f t="shared" si="50"/>
        <v>0</v>
      </c>
      <c r="CK359" s="15">
        <v>0</v>
      </c>
      <c r="CL359" s="2">
        <v>0</v>
      </c>
      <c r="CM359" s="2">
        <v>0</v>
      </c>
      <c r="CN359" s="2">
        <v>0</v>
      </c>
      <c r="CO359" s="2">
        <v>0</v>
      </c>
      <c r="CP359" s="2">
        <v>0</v>
      </c>
      <c r="CQ359" s="2">
        <v>0</v>
      </c>
      <c r="CR359" s="2">
        <v>0</v>
      </c>
      <c r="CV359" s="16"/>
      <c r="CW359" s="18">
        <f t="shared" si="51"/>
        <v>0</v>
      </c>
    </row>
    <row r="360" spans="1:101" ht="13.05" customHeight="1" x14ac:dyDescent="0.2">
      <c r="A360" s="46" t="s">
        <v>15</v>
      </c>
      <c r="B360" s="46" t="s">
        <v>414</v>
      </c>
      <c r="C360" s="91">
        <v>401</v>
      </c>
      <c r="D360" s="46" t="s">
        <v>16</v>
      </c>
      <c r="E360" s="46" t="s">
        <v>15</v>
      </c>
      <c r="F360" s="46" t="s">
        <v>414</v>
      </c>
      <c r="G360" s="47" t="s">
        <v>33</v>
      </c>
      <c r="H360" s="70">
        <v>299</v>
      </c>
      <c r="I360" s="49" t="s">
        <v>218</v>
      </c>
      <c r="J360" s="43"/>
      <c r="K360" s="15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V360" s="16"/>
      <c r="W360" s="18">
        <f t="shared" si="45"/>
        <v>0</v>
      </c>
      <c r="X360" s="15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I360" s="16"/>
      <c r="AJ360" s="18">
        <f t="shared" si="46"/>
        <v>0</v>
      </c>
      <c r="AK360" s="15">
        <v>0</v>
      </c>
      <c r="AL360" s="2">
        <v>0</v>
      </c>
      <c r="AM360" s="2">
        <v>0</v>
      </c>
      <c r="AN360" s="2">
        <v>0</v>
      </c>
      <c r="AO360" s="2">
        <v>0</v>
      </c>
      <c r="AP360" s="2">
        <v>0</v>
      </c>
      <c r="AQ360" s="2">
        <v>0</v>
      </c>
      <c r="AR360" s="2">
        <v>0</v>
      </c>
      <c r="AV360" s="16"/>
      <c r="AW360" s="18">
        <f t="shared" si="47"/>
        <v>0</v>
      </c>
      <c r="AX360" s="15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0</v>
      </c>
      <c r="BE360" s="2">
        <v>0</v>
      </c>
      <c r="BI360" s="16"/>
      <c r="BJ360" s="18">
        <f t="shared" si="48"/>
        <v>0</v>
      </c>
      <c r="BK360" s="15">
        <v>0</v>
      </c>
      <c r="BL360" s="2">
        <v>0</v>
      </c>
      <c r="BM360" s="2">
        <v>0</v>
      </c>
      <c r="BN360" s="2">
        <v>0</v>
      </c>
      <c r="BO360" s="2">
        <v>0</v>
      </c>
      <c r="BP360" s="2">
        <v>0</v>
      </c>
      <c r="BQ360" s="2">
        <v>0</v>
      </c>
      <c r="BR360" s="2">
        <v>0</v>
      </c>
      <c r="BV360" s="16"/>
      <c r="BW360" s="18">
        <f t="shared" si="49"/>
        <v>0</v>
      </c>
      <c r="BX360" s="15">
        <v>0</v>
      </c>
      <c r="BY360" s="2">
        <v>0</v>
      </c>
      <c r="BZ360" s="2">
        <v>0</v>
      </c>
      <c r="CA360" s="2">
        <v>0</v>
      </c>
      <c r="CB360" s="2">
        <v>0</v>
      </c>
      <c r="CC360" s="2">
        <v>0</v>
      </c>
      <c r="CD360" s="2">
        <v>0</v>
      </c>
      <c r="CE360" s="2">
        <v>0</v>
      </c>
      <c r="CI360" s="16"/>
      <c r="CJ360" s="18">
        <f t="shared" si="50"/>
        <v>0</v>
      </c>
      <c r="CK360" s="15">
        <v>0</v>
      </c>
      <c r="CL360" s="2">
        <v>0</v>
      </c>
      <c r="CM360" s="2">
        <v>0</v>
      </c>
      <c r="CN360" s="2">
        <v>0</v>
      </c>
      <c r="CO360" s="2">
        <v>0</v>
      </c>
      <c r="CP360" s="2">
        <v>0</v>
      </c>
      <c r="CQ360" s="2">
        <v>0</v>
      </c>
      <c r="CR360" s="2">
        <v>0</v>
      </c>
      <c r="CV360" s="16"/>
      <c r="CW360" s="18">
        <f t="shared" si="51"/>
        <v>0</v>
      </c>
    </row>
    <row r="361" spans="1:101" ht="13.05" customHeight="1" x14ac:dyDescent="0.2">
      <c r="A361" s="46" t="s">
        <v>15</v>
      </c>
      <c r="B361" s="46" t="s">
        <v>414</v>
      </c>
      <c r="C361" s="91">
        <v>401</v>
      </c>
      <c r="D361" s="46" t="s">
        <v>16</v>
      </c>
      <c r="E361" s="46" t="s">
        <v>15</v>
      </c>
      <c r="F361" s="46" t="s">
        <v>414</v>
      </c>
      <c r="G361" s="47" t="s">
        <v>33</v>
      </c>
      <c r="H361" s="70">
        <v>300</v>
      </c>
      <c r="I361" s="49" t="s">
        <v>419</v>
      </c>
      <c r="J361" s="43"/>
      <c r="K361" s="15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V361" s="16"/>
      <c r="W361" s="18">
        <f t="shared" si="45"/>
        <v>0</v>
      </c>
      <c r="X361" s="15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I361" s="16"/>
      <c r="AJ361" s="18">
        <f t="shared" si="46"/>
        <v>0</v>
      </c>
      <c r="AK361" s="15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0</v>
      </c>
      <c r="AQ361" s="2">
        <v>0</v>
      </c>
      <c r="AR361" s="2">
        <v>0</v>
      </c>
      <c r="AV361" s="16"/>
      <c r="AW361" s="18">
        <f t="shared" si="47"/>
        <v>0</v>
      </c>
      <c r="AX361" s="15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I361" s="16"/>
      <c r="BJ361" s="18">
        <f t="shared" si="48"/>
        <v>0</v>
      </c>
      <c r="BK361" s="15">
        <v>0</v>
      </c>
      <c r="BL361" s="2">
        <v>0</v>
      </c>
      <c r="BM361" s="2">
        <v>0</v>
      </c>
      <c r="BN361" s="2">
        <v>0</v>
      </c>
      <c r="BO361" s="2">
        <v>0</v>
      </c>
      <c r="BP361" s="2">
        <v>0</v>
      </c>
      <c r="BQ361" s="2">
        <v>0</v>
      </c>
      <c r="BR361" s="2">
        <v>0</v>
      </c>
      <c r="BV361" s="16"/>
      <c r="BW361" s="18">
        <f t="shared" si="49"/>
        <v>0</v>
      </c>
      <c r="BX361" s="15">
        <v>0</v>
      </c>
      <c r="BY361" s="2">
        <v>0</v>
      </c>
      <c r="BZ361" s="2">
        <v>0</v>
      </c>
      <c r="CA361" s="2">
        <v>0</v>
      </c>
      <c r="CB361" s="2">
        <v>0</v>
      </c>
      <c r="CC361" s="2">
        <v>0</v>
      </c>
      <c r="CD361" s="2">
        <v>0</v>
      </c>
      <c r="CE361" s="2">
        <v>0</v>
      </c>
      <c r="CI361" s="16"/>
      <c r="CJ361" s="18">
        <f t="shared" si="50"/>
        <v>0</v>
      </c>
      <c r="CK361" s="15">
        <v>0</v>
      </c>
      <c r="CL361" s="2">
        <v>0</v>
      </c>
      <c r="CM361" s="2">
        <v>0</v>
      </c>
      <c r="CN361" s="2">
        <v>0</v>
      </c>
      <c r="CO361" s="2">
        <v>0</v>
      </c>
      <c r="CP361" s="2">
        <v>0</v>
      </c>
      <c r="CQ361" s="2">
        <v>0</v>
      </c>
      <c r="CR361" s="2">
        <v>0</v>
      </c>
      <c r="CV361" s="16"/>
      <c r="CW361" s="18">
        <f t="shared" si="51"/>
        <v>0</v>
      </c>
    </row>
    <row r="362" spans="1:101" ht="13.05" customHeight="1" x14ac:dyDescent="0.2">
      <c r="A362" s="46" t="s">
        <v>15</v>
      </c>
      <c r="B362" s="46" t="s">
        <v>414</v>
      </c>
      <c r="C362" s="91">
        <v>401</v>
      </c>
      <c r="D362" s="46" t="s">
        <v>16</v>
      </c>
      <c r="E362" s="46" t="s">
        <v>15</v>
      </c>
      <c r="F362" s="46" t="s">
        <v>414</v>
      </c>
      <c r="G362" s="47" t="s">
        <v>33</v>
      </c>
      <c r="H362" s="70">
        <v>25340</v>
      </c>
      <c r="I362" s="49" t="s">
        <v>420</v>
      </c>
      <c r="J362" s="43"/>
      <c r="K362" s="15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V362" s="16"/>
      <c r="W362" s="18">
        <f t="shared" si="45"/>
        <v>0</v>
      </c>
      <c r="X362" s="15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I362" s="16"/>
      <c r="AJ362" s="18">
        <f t="shared" si="46"/>
        <v>0</v>
      </c>
      <c r="AK362" s="15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Q362" s="2">
        <v>0</v>
      </c>
      <c r="AR362" s="2">
        <v>0</v>
      </c>
      <c r="AV362" s="16"/>
      <c r="AW362" s="18">
        <f t="shared" si="47"/>
        <v>0</v>
      </c>
      <c r="AX362" s="15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0</v>
      </c>
      <c r="BI362" s="16"/>
      <c r="BJ362" s="18">
        <f t="shared" si="48"/>
        <v>0</v>
      </c>
      <c r="BK362" s="15">
        <v>0</v>
      </c>
      <c r="BL362" s="2">
        <v>0</v>
      </c>
      <c r="BM362" s="2">
        <v>0</v>
      </c>
      <c r="BN362" s="2">
        <v>0</v>
      </c>
      <c r="BO362" s="2">
        <v>0</v>
      </c>
      <c r="BP362" s="2">
        <v>0</v>
      </c>
      <c r="BQ362" s="2">
        <v>0</v>
      </c>
      <c r="BR362" s="2">
        <v>0</v>
      </c>
      <c r="BV362" s="16"/>
      <c r="BW362" s="18">
        <f t="shared" si="49"/>
        <v>0</v>
      </c>
      <c r="BX362" s="15">
        <v>0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I362" s="16"/>
      <c r="CJ362" s="18">
        <f t="shared" si="50"/>
        <v>0</v>
      </c>
      <c r="CK362" s="15">
        <v>0</v>
      </c>
      <c r="CL362" s="2">
        <v>0</v>
      </c>
      <c r="CM362" s="2">
        <v>0</v>
      </c>
      <c r="CN362" s="2">
        <v>0</v>
      </c>
      <c r="CO362" s="2">
        <v>0</v>
      </c>
      <c r="CP362" s="2">
        <v>0</v>
      </c>
      <c r="CQ362" s="2">
        <v>0</v>
      </c>
      <c r="CR362" s="2">
        <v>0</v>
      </c>
      <c r="CV362" s="16"/>
      <c r="CW362" s="18">
        <f t="shared" si="51"/>
        <v>0</v>
      </c>
    </row>
    <row r="363" spans="1:101" ht="13.05" customHeight="1" x14ac:dyDescent="0.2">
      <c r="A363" s="46" t="s">
        <v>15</v>
      </c>
      <c r="B363" s="46" t="s">
        <v>414</v>
      </c>
      <c r="C363" s="91">
        <v>401</v>
      </c>
      <c r="D363" s="46" t="s">
        <v>16</v>
      </c>
      <c r="E363" s="46" t="s">
        <v>15</v>
      </c>
      <c r="F363" s="46" t="s">
        <v>414</v>
      </c>
      <c r="G363" s="47" t="s">
        <v>33</v>
      </c>
      <c r="H363" s="70">
        <v>301</v>
      </c>
      <c r="I363" s="49" t="s">
        <v>421</v>
      </c>
      <c r="J363" s="43"/>
      <c r="K363" s="15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V363" s="16"/>
      <c r="W363" s="18">
        <f t="shared" si="45"/>
        <v>0</v>
      </c>
      <c r="X363" s="15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I363" s="16"/>
      <c r="AJ363" s="18">
        <f t="shared" si="46"/>
        <v>0</v>
      </c>
      <c r="AK363" s="15">
        <v>0</v>
      </c>
      <c r="AL363" s="2">
        <v>0</v>
      </c>
      <c r="AM363" s="2">
        <v>0</v>
      </c>
      <c r="AN363" s="2">
        <v>0</v>
      </c>
      <c r="AO363" s="2">
        <v>0</v>
      </c>
      <c r="AP363" s="2">
        <v>0</v>
      </c>
      <c r="AQ363" s="2">
        <v>0</v>
      </c>
      <c r="AR363" s="2">
        <v>0</v>
      </c>
      <c r="AV363" s="16"/>
      <c r="AW363" s="18">
        <f t="shared" si="47"/>
        <v>0</v>
      </c>
      <c r="AX363" s="15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</v>
      </c>
      <c r="BE363" s="2">
        <v>0</v>
      </c>
      <c r="BI363" s="16"/>
      <c r="BJ363" s="18">
        <f t="shared" si="48"/>
        <v>0</v>
      </c>
      <c r="BK363" s="15">
        <v>0</v>
      </c>
      <c r="BL363" s="2">
        <v>0</v>
      </c>
      <c r="BM363" s="2">
        <v>0</v>
      </c>
      <c r="BN363" s="2">
        <v>0</v>
      </c>
      <c r="BO363" s="2">
        <v>0</v>
      </c>
      <c r="BP363" s="2">
        <v>0</v>
      </c>
      <c r="BQ363" s="2">
        <v>0</v>
      </c>
      <c r="BR363" s="2">
        <v>0</v>
      </c>
      <c r="BV363" s="16"/>
      <c r="BW363" s="18">
        <f t="shared" si="49"/>
        <v>0</v>
      </c>
      <c r="BX363" s="15">
        <v>0</v>
      </c>
      <c r="BY363" s="2">
        <v>0</v>
      </c>
      <c r="BZ363" s="2">
        <v>0</v>
      </c>
      <c r="CA363" s="2">
        <v>0</v>
      </c>
      <c r="CB363" s="2">
        <v>0</v>
      </c>
      <c r="CC363" s="2">
        <v>0</v>
      </c>
      <c r="CD363" s="2">
        <v>0</v>
      </c>
      <c r="CE363" s="2">
        <v>0</v>
      </c>
      <c r="CI363" s="16"/>
      <c r="CJ363" s="18">
        <f t="shared" si="50"/>
        <v>0</v>
      </c>
      <c r="CK363" s="15">
        <v>0</v>
      </c>
      <c r="CL363" s="2">
        <v>0</v>
      </c>
      <c r="CM363" s="2">
        <v>0</v>
      </c>
      <c r="CN363" s="2">
        <v>0</v>
      </c>
      <c r="CO363" s="2">
        <v>0</v>
      </c>
      <c r="CP363" s="2">
        <v>0</v>
      </c>
      <c r="CQ363" s="2">
        <v>0</v>
      </c>
      <c r="CR363" s="2">
        <v>0</v>
      </c>
      <c r="CV363" s="16"/>
      <c r="CW363" s="18">
        <f t="shared" si="51"/>
        <v>0</v>
      </c>
    </row>
    <row r="364" spans="1:101" ht="13.05" customHeight="1" x14ac:dyDescent="0.2">
      <c r="A364" s="46" t="s">
        <v>15</v>
      </c>
      <c r="B364" s="46" t="s">
        <v>414</v>
      </c>
      <c r="C364" s="91">
        <v>401</v>
      </c>
      <c r="D364" s="46" t="s">
        <v>16</v>
      </c>
      <c r="E364" s="46" t="s">
        <v>15</v>
      </c>
      <c r="F364" s="46" t="s">
        <v>414</v>
      </c>
      <c r="G364" s="47" t="s">
        <v>33</v>
      </c>
      <c r="H364" s="70">
        <v>6992</v>
      </c>
      <c r="I364" s="49" t="s">
        <v>422</v>
      </c>
      <c r="J364" s="43"/>
      <c r="K364" s="15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V364" s="16"/>
      <c r="W364" s="18">
        <f t="shared" si="45"/>
        <v>0</v>
      </c>
      <c r="X364" s="15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I364" s="16"/>
      <c r="AJ364" s="18">
        <f t="shared" si="46"/>
        <v>0</v>
      </c>
      <c r="AK364" s="15">
        <v>0</v>
      </c>
      <c r="AL364" s="2">
        <v>0</v>
      </c>
      <c r="AM364" s="2">
        <v>0</v>
      </c>
      <c r="AN364" s="2">
        <v>0</v>
      </c>
      <c r="AO364" s="2">
        <v>0</v>
      </c>
      <c r="AP364" s="2">
        <v>0</v>
      </c>
      <c r="AQ364" s="2">
        <v>0</v>
      </c>
      <c r="AR364" s="2">
        <v>0</v>
      </c>
      <c r="AV364" s="16"/>
      <c r="AW364" s="18">
        <f t="shared" si="47"/>
        <v>0</v>
      </c>
      <c r="AX364" s="15">
        <v>0</v>
      </c>
      <c r="AY364" s="2">
        <v>0</v>
      </c>
      <c r="AZ364" s="2">
        <v>0</v>
      </c>
      <c r="BA364" s="2">
        <v>0</v>
      </c>
      <c r="BB364" s="2">
        <v>0</v>
      </c>
      <c r="BC364" s="2">
        <v>0</v>
      </c>
      <c r="BD364" s="2">
        <v>0</v>
      </c>
      <c r="BE364" s="2">
        <v>0</v>
      </c>
      <c r="BI364" s="16"/>
      <c r="BJ364" s="18">
        <f t="shared" si="48"/>
        <v>0</v>
      </c>
      <c r="BK364" s="15">
        <v>0</v>
      </c>
      <c r="BL364" s="2">
        <v>0</v>
      </c>
      <c r="BM364" s="2">
        <v>0</v>
      </c>
      <c r="BN364" s="2">
        <v>0</v>
      </c>
      <c r="BO364" s="2">
        <v>0</v>
      </c>
      <c r="BP364" s="2">
        <v>0</v>
      </c>
      <c r="BQ364" s="2">
        <v>0</v>
      </c>
      <c r="BR364" s="2">
        <v>0</v>
      </c>
      <c r="BV364" s="16"/>
      <c r="BW364" s="18">
        <f t="shared" si="49"/>
        <v>0</v>
      </c>
      <c r="BX364" s="15">
        <v>0</v>
      </c>
      <c r="BY364" s="2">
        <v>0</v>
      </c>
      <c r="BZ364" s="2">
        <v>0</v>
      </c>
      <c r="CA364" s="2">
        <v>0</v>
      </c>
      <c r="CB364" s="2">
        <v>0</v>
      </c>
      <c r="CC364" s="2">
        <v>0</v>
      </c>
      <c r="CD364" s="2">
        <v>0</v>
      </c>
      <c r="CE364" s="2">
        <v>0</v>
      </c>
      <c r="CI364" s="16"/>
      <c r="CJ364" s="18">
        <f t="shared" si="50"/>
        <v>0</v>
      </c>
      <c r="CK364" s="15">
        <v>0</v>
      </c>
      <c r="CL364" s="2">
        <v>0</v>
      </c>
      <c r="CM364" s="2">
        <v>0</v>
      </c>
      <c r="CN364" s="2">
        <v>0</v>
      </c>
      <c r="CO364" s="2">
        <v>0</v>
      </c>
      <c r="CP364" s="2">
        <v>0</v>
      </c>
      <c r="CQ364" s="2">
        <v>0</v>
      </c>
      <c r="CR364" s="2">
        <v>0</v>
      </c>
      <c r="CV364" s="16"/>
      <c r="CW364" s="18">
        <f t="shared" si="51"/>
        <v>0</v>
      </c>
    </row>
    <row r="365" spans="1:101" ht="13.05" customHeight="1" x14ac:dyDescent="0.2">
      <c r="A365" s="46" t="s">
        <v>15</v>
      </c>
      <c r="B365" s="46" t="s">
        <v>390</v>
      </c>
      <c r="C365" s="91">
        <v>401</v>
      </c>
      <c r="D365" s="46" t="s">
        <v>16</v>
      </c>
      <c r="E365" s="46" t="s">
        <v>15</v>
      </c>
      <c r="F365" s="46" t="s">
        <v>390</v>
      </c>
      <c r="G365" s="47" t="s">
        <v>297</v>
      </c>
      <c r="H365" s="70">
        <v>187</v>
      </c>
      <c r="I365" s="49" t="s">
        <v>423</v>
      </c>
      <c r="J365" s="43"/>
      <c r="K365" s="15">
        <v>0</v>
      </c>
      <c r="L365" s="2">
        <v>0</v>
      </c>
      <c r="M365" s="2">
        <v>13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V365" s="16"/>
      <c r="W365" s="18">
        <f t="shared" si="45"/>
        <v>13</v>
      </c>
      <c r="X365" s="15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I365" s="16"/>
      <c r="AJ365" s="18">
        <f t="shared" si="46"/>
        <v>0</v>
      </c>
      <c r="AK365" s="15">
        <v>0</v>
      </c>
      <c r="AL365" s="2">
        <v>0</v>
      </c>
      <c r="AM365" s="2">
        <v>13</v>
      </c>
      <c r="AN365" s="2">
        <v>0</v>
      </c>
      <c r="AO365" s="2">
        <v>0</v>
      </c>
      <c r="AP365" s="2">
        <v>0</v>
      </c>
      <c r="AQ365" s="2">
        <v>0</v>
      </c>
      <c r="AR365" s="2">
        <v>0</v>
      </c>
      <c r="AV365" s="16"/>
      <c r="AW365" s="18">
        <f t="shared" si="47"/>
        <v>13</v>
      </c>
      <c r="AX365" s="15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0</v>
      </c>
      <c r="BD365" s="2">
        <v>0</v>
      </c>
      <c r="BE365" s="2">
        <v>0</v>
      </c>
      <c r="BI365" s="16"/>
      <c r="BJ365" s="18">
        <f t="shared" si="48"/>
        <v>0</v>
      </c>
      <c r="BK365" s="15">
        <v>0</v>
      </c>
      <c r="BL365" s="2">
        <v>0</v>
      </c>
      <c r="BM365" s="2">
        <v>0</v>
      </c>
      <c r="BN365" s="2">
        <v>0</v>
      </c>
      <c r="BO365" s="2">
        <v>0</v>
      </c>
      <c r="BP365" s="2">
        <v>0</v>
      </c>
      <c r="BQ365" s="2">
        <v>0</v>
      </c>
      <c r="BR365" s="2">
        <v>0</v>
      </c>
      <c r="BV365" s="16"/>
      <c r="BW365" s="18">
        <f t="shared" si="49"/>
        <v>0</v>
      </c>
      <c r="BX365" s="15">
        <v>0</v>
      </c>
      <c r="BY365" s="2">
        <v>0</v>
      </c>
      <c r="BZ365" s="2">
        <v>0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I365" s="16"/>
      <c r="CJ365" s="18">
        <f t="shared" si="50"/>
        <v>0</v>
      </c>
      <c r="CK365" s="15">
        <v>0</v>
      </c>
      <c r="CL365" s="2">
        <v>0</v>
      </c>
      <c r="CM365" s="2">
        <v>0</v>
      </c>
      <c r="CN365" s="2">
        <v>0</v>
      </c>
      <c r="CO365" s="2">
        <v>0</v>
      </c>
      <c r="CP365" s="2">
        <v>0</v>
      </c>
      <c r="CQ365" s="2">
        <v>0</v>
      </c>
      <c r="CR365" s="2">
        <v>0</v>
      </c>
      <c r="CV365" s="16"/>
      <c r="CW365" s="18">
        <f t="shared" si="51"/>
        <v>0</v>
      </c>
    </row>
    <row r="366" spans="1:101" ht="13.05" customHeight="1" x14ac:dyDescent="0.2">
      <c r="A366" s="46" t="s">
        <v>15</v>
      </c>
      <c r="B366" s="46" t="s">
        <v>390</v>
      </c>
      <c r="C366" s="91">
        <v>401</v>
      </c>
      <c r="D366" s="46" t="s">
        <v>16</v>
      </c>
      <c r="E366" s="46" t="s">
        <v>15</v>
      </c>
      <c r="F366" s="46" t="s">
        <v>390</v>
      </c>
      <c r="G366" s="47" t="s">
        <v>33</v>
      </c>
      <c r="H366" s="70">
        <v>9723</v>
      </c>
      <c r="I366" s="49" t="s">
        <v>424</v>
      </c>
      <c r="J366" s="43"/>
      <c r="K366" s="15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V366" s="16"/>
      <c r="W366" s="18">
        <f t="shared" si="45"/>
        <v>0</v>
      </c>
      <c r="X366" s="15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I366" s="16"/>
      <c r="AJ366" s="18">
        <f t="shared" si="46"/>
        <v>0</v>
      </c>
      <c r="AK366" s="15">
        <v>0</v>
      </c>
      <c r="AL366" s="2">
        <v>0</v>
      </c>
      <c r="AM366" s="2">
        <v>0</v>
      </c>
      <c r="AN366" s="2">
        <v>0</v>
      </c>
      <c r="AO366" s="2">
        <v>0</v>
      </c>
      <c r="AP366" s="2">
        <v>0</v>
      </c>
      <c r="AQ366" s="2">
        <v>0</v>
      </c>
      <c r="AR366" s="2">
        <v>0</v>
      </c>
      <c r="AV366" s="16"/>
      <c r="AW366" s="18">
        <f t="shared" si="47"/>
        <v>0</v>
      </c>
      <c r="AX366" s="15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I366" s="16"/>
      <c r="BJ366" s="18">
        <f t="shared" si="48"/>
        <v>0</v>
      </c>
      <c r="BK366" s="15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V366" s="16"/>
      <c r="BW366" s="18">
        <f t="shared" si="49"/>
        <v>0</v>
      </c>
      <c r="BX366" s="15">
        <v>0</v>
      </c>
      <c r="BY366" s="2">
        <v>0</v>
      </c>
      <c r="BZ366" s="2">
        <v>0</v>
      </c>
      <c r="CA366" s="2">
        <v>0</v>
      </c>
      <c r="CB366" s="2">
        <v>0</v>
      </c>
      <c r="CC366" s="2">
        <v>0</v>
      </c>
      <c r="CD366" s="2">
        <v>0</v>
      </c>
      <c r="CE366" s="2">
        <v>0</v>
      </c>
      <c r="CI366" s="16"/>
      <c r="CJ366" s="18">
        <f t="shared" si="50"/>
        <v>0</v>
      </c>
      <c r="CK366" s="15">
        <v>0</v>
      </c>
      <c r="CL366" s="2">
        <v>0</v>
      </c>
      <c r="CM366" s="2">
        <v>0</v>
      </c>
      <c r="CN366" s="2">
        <v>0</v>
      </c>
      <c r="CO366" s="2">
        <v>0</v>
      </c>
      <c r="CP366" s="2">
        <v>0</v>
      </c>
      <c r="CQ366" s="2">
        <v>0</v>
      </c>
      <c r="CR366" s="2">
        <v>0</v>
      </c>
      <c r="CV366" s="16"/>
      <c r="CW366" s="18">
        <f t="shared" si="51"/>
        <v>0</v>
      </c>
    </row>
    <row r="367" spans="1:101" ht="13.05" customHeight="1" x14ac:dyDescent="0.2">
      <c r="A367" s="46" t="s">
        <v>15</v>
      </c>
      <c r="B367" s="46" t="s">
        <v>390</v>
      </c>
      <c r="C367" s="91">
        <v>401</v>
      </c>
      <c r="D367" s="46" t="s">
        <v>16</v>
      </c>
      <c r="E367" s="46" t="s">
        <v>15</v>
      </c>
      <c r="F367" s="46" t="s">
        <v>390</v>
      </c>
      <c r="G367" s="47" t="s">
        <v>135</v>
      </c>
      <c r="H367" s="70">
        <v>186</v>
      </c>
      <c r="I367" s="49" t="s">
        <v>425</v>
      </c>
      <c r="J367" s="43"/>
      <c r="K367" s="15">
        <v>147</v>
      </c>
      <c r="L367" s="2">
        <v>87</v>
      </c>
      <c r="M367" s="2">
        <v>48</v>
      </c>
      <c r="N367" s="2">
        <v>37</v>
      </c>
      <c r="O367" s="2">
        <v>22</v>
      </c>
      <c r="P367" s="2">
        <v>53</v>
      </c>
      <c r="Q367" s="2">
        <v>17</v>
      </c>
      <c r="R367" s="2">
        <v>4</v>
      </c>
      <c r="V367" s="16"/>
      <c r="W367" s="18">
        <f t="shared" si="45"/>
        <v>415</v>
      </c>
      <c r="X367" s="15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I367" s="16"/>
      <c r="AJ367" s="18">
        <f t="shared" si="46"/>
        <v>0</v>
      </c>
      <c r="AK367" s="15">
        <v>78</v>
      </c>
      <c r="AL367" s="2">
        <v>71</v>
      </c>
      <c r="AM367" s="2">
        <v>46</v>
      </c>
      <c r="AN367" s="2">
        <v>31</v>
      </c>
      <c r="AO367" s="2">
        <v>15</v>
      </c>
      <c r="AP367" s="2">
        <v>45</v>
      </c>
      <c r="AQ367" s="2">
        <v>14</v>
      </c>
      <c r="AR367" s="2">
        <v>4</v>
      </c>
      <c r="AV367" s="16"/>
      <c r="AW367" s="18">
        <f t="shared" si="47"/>
        <v>304</v>
      </c>
      <c r="AX367" s="15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I367" s="16"/>
      <c r="BJ367" s="18">
        <f t="shared" si="48"/>
        <v>0</v>
      </c>
      <c r="BK367" s="15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Q367" s="2">
        <v>0</v>
      </c>
      <c r="BR367" s="2">
        <v>0</v>
      </c>
      <c r="BV367" s="16"/>
      <c r="BW367" s="18">
        <f t="shared" si="49"/>
        <v>0</v>
      </c>
      <c r="BX367" s="15">
        <v>0</v>
      </c>
      <c r="BY367" s="2">
        <v>0</v>
      </c>
      <c r="BZ367" s="2">
        <v>0</v>
      </c>
      <c r="CA367" s="2">
        <v>0</v>
      </c>
      <c r="CB367" s="2">
        <v>0</v>
      </c>
      <c r="CC367" s="2">
        <v>0</v>
      </c>
      <c r="CD367" s="2">
        <v>0</v>
      </c>
      <c r="CE367" s="2">
        <v>0</v>
      </c>
      <c r="CI367" s="16"/>
      <c r="CJ367" s="18">
        <f t="shared" si="50"/>
        <v>0</v>
      </c>
      <c r="CK367" s="15">
        <v>0</v>
      </c>
      <c r="CL367" s="2">
        <v>0</v>
      </c>
      <c r="CM367" s="2">
        <v>0</v>
      </c>
      <c r="CN367" s="2">
        <v>0</v>
      </c>
      <c r="CO367" s="2">
        <v>0</v>
      </c>
      <c r="CP367" s="2">
        <v>0</v>
      </c>
      <c r="CQ367" s="2">
        <v>0</v>
      </c>
      <c r="CR367" s="2">
        <v>0</v>
      </c>
      <c r="CV367" s="16"/>
      <c r="CW367" s="18">
        <f t="shared" si="51"/>
        <v>0</v>
      </c>
    </row>
    <row r="368" spans="1:101" ht="13.05" customHeight="1" x14ac:dyDescent="0.2">
      <c r="A368" s="46" t="s">
        <v>15</v>
      </c>
      <c r="B368" s="46" t="s">
        <v>390</v>
      </c>
      <c r="C368" s="91">
        <v>401</v>
      </c>
      <c r="D368" s="46" t="s">
        <v>16</v>
      </c>
      <c r="E368" s="46" t="s">
        <v>15</v>
      </c>
      <c r="F368" s="46" t="s">
        <v>390</v>
      </c>
      <c r="G368" s="47" t="s">
        <v>33</v>
      </c>
      <c r="H368" s="70">
        <v>11687</v>
      </c>
      <c r="I368" s="49" t="s">
        <v>426</v>
      </c>
      <c r="J368" s="43"/>
      <c r="K368" s="15">
        <v>34</v>
      </c>
      <c r="L368" s="2">
        <v>25</v>
      </c>
      <c r="M368" s="2">
        <v>21</v>
      </c>
      <c r="N368" s="2">
        <v>3</v>
      </c>
      <c r="O368" s="2">
        <v>3</v>
      </c>
      <c r="P368" s="2">
        <v>8</v>
      </c>
      <c r="Q368" s="2">
        <v>3</v>
      </c>
      <c r="R368" s="2">
        <v>1</v>
      </c>
      <c r="V368" s="16"/>
      <c r="W368" s="18">
        <f t="shared" si="45"/>
        <v>98</v>
      </c>
      <c r="X368" s="15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I368" s="16"/>
      <c r="AJ368" s="18">
        <f t="shared" si="46"/>
        <v>0</v>
      </c>
      <c r="AK368" s="15">
        <v>16</v>
      </c>
      <c r="AL368" s="2">
        <v>20</v>
      </c>
      <c r="AM368" s="2">
        <v>19</v>
      </c>
      <c r="AN368" s="2">
        <v>4</v>
      </c>
      <c r="AO368" s="2">
        <v>5</v>
      </c>
      <c r="AP368" s="2">
        <v>4</v>
      </c>
      <c r="AQ368" s="2">
        <v>7</v>
      </c>
      <c r="AR368" s="2">
        <v>1</v>
      </c>
      <c r="AV368" s="16"/>
      <c r="AW368" s="18">
        <f t="shared" si="47"/>
        <v>76</v>
      </c>
      <c r="AX368" s="15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0</v>
      </c>
      <c r="BI368" s="16"/>
      <c r="BJ368" s="18">
        <f t="shared" si="48"/>
        <v>0</v>
      </c>
      <c r="BK368" s="15">
        <v>0</v>
      </c>
      <c r="BL368" s="2">
        <v>0</v>
      </c>
      <c r="BM368" s="2">
        <v>0</v>
      </c>
      <c r="BN368" s="2">
        <v>0</v>
      </c>
      <c r="BO368" s="2">
        <v>0</v>
      </c>
      <c r="BP368" s="2">
        <v>0</v>
      </c>
      <c r="BQ368" s="2">
        <v>0</v>
      </c>
      <c r="BR368" s="2">
        <v>0</v>
      </c>
      <c r="BV368" s="16"/>
      <c r="BW368" s="18">
        <f t="shared" si="49"/>
        <v>0</v>
      </c>
      <c r="BX368" s="15">
        <v>0</v>
      </c>
      <c r="BY368" s="2">
        <v>0</v>
      </c>
      <c r="BZ368" s="2">
        <v>0</v>
      </c>
      <c r="CA368" s="2">
        <v>0</v>
      </c>
      <c r="CB368" s="2">
        <v>0</v>
      </c>
      <c r="CC368" s="2">
        <v>0</v>
      </c>
      <c r="CD368" s="2">
        <v>0</v>
      </c>
      <c r="CE368" s="2">
        <v>0</v>
      </c>
      <c r="CI368" s="16"/>
      <c r="CJ368" s="18">
        <f t="shared" si="50"/>
        <v>0</v>
      </c>
      <c r="CK368" s="15">
        <v>0</v>
      </c>
      <c r="CL368" s="2">
        <v>0</v>
      </c>
      <c r="CM368" s="2">
        <v>0</v>
      </c>
      <c r="CN368" s="2">
        <v>0</v>
      </c>
      <c r="CO368" s="2">
        <v>0</v>
      </c>
      <c r="CP368" s="2">
        <v>0</v>
      </c>
      <c r="CQ368" s="2">
        <v>0</v>
      </c>
      <c r="CR368" s="2">
        <v>0</v>
      </c>
      <c r="CV368" s="16"/>
      <c r="CW368" s="18">
        <f t="shared" si="51"/>
        <v>0</v>
      </c>
    </row>
    <row r="369" spans="1:101" ht="13.05" customHeight="1" x14ac:dyDescent="0.2">
      <c r="A369" s="46" t="s">
        <v>15</v>
      </c>
      <c r="B369" s="46" t="s">
        <v>390</v>
      </c>
      <c r="C369" s="91">
        <v>401</v>
      </c>
      <c r="D369" s="46" t="s">
        <v>16</v>
      </c>
      <c r="E369" s="46" t="s">
        <v>15</v>
      </c>
      <c r="F369" s="46" t="s">
        <v>390</v>
      </c>
      <c r="G369" s="47" t="s">
        <v>33</v>
      </c>
      <c r="H369" s="70">
        <v>188</v>
      </c>
      <c r="I369" s="49" t="s">
        <v>427</v>
      </c>
      <c r="J369" s="43"/>
      <c r="K369" s="15">
        <v>1</v>
      </c>
      <c r="L369" s="2">
        <v>0</v>
      </c>
      <c r="M369" s="2">
        <v>0</v>
      </c>
      <c r="N369" s="2">
        <v>11</v>
      </c>
      <c r="O369" s="2">
        <v>11</v>
      </c>
      <c r="P369" s="2">
        <v>32</v>
      </c>
      <c r="Q369" s="2">
        <v>20</v>
      </c>
      <c r="R369" s="2">
        <v>0</v>
      </c>
      <c r="V369" s="16"/>
      <c r="W369" s="18">
        <f t="shared" si="45"/>
        <v>75</v>
      </c>
      <c r="X369" s="15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I369" s="16"/>
      <c r="AJ369" s="18">
        <f t="shared" si="46"/>
        <v>0</v>
      </c>
      <c r="AK369" s="15">
        <v>1</v>
      </c>
      <c r="AL369" s="2">
        <v>0</v>
      </c>
      <c r="AM369" s="2">
        <v>0</v>
      </c>
      <c r="AN369" s="2">
        <v>11</v>
      </c>
      <c r="AO369" s="2">
        <v>8</v>
      </c>
      <c r="AP369" s="2">
        <v>26</v>
      </c>
      <c r="AQ369" s="2">
        <v>20</v>
      </c>
      <c r="AR369" s="2">
        <v>0</v>
      </c>
      <c r="AV369" s="16"/>
      <c r="AW369" s="18">
        <f t="shared" si="47"/>
        <v>66</v>
      </c>
      <c r="AX369" s="15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I369" s="16"/>
      <c r="BJ369" s="18">
        <f t="shared" si="48"/>
        <v>0</v>
      </c>
      <c r="BK369" s="15">
        <v>0</v>
      </c>
      <c r="BL369" s="2">
        <v>0</v>
      </c>
      <c r="BM369" s="2">
        <v>0</v>
      </c>
      <c r="BN369" s="2">
        <v>0</v>
      </c>
      <c r="BO369" s="2">
        <v>0</v>
      </c>
      <c r="BP369" s="2">
        <v>0</v>
      </c>
      <c r="BQ369" s="2">
        <v>0</v>
      </c>
      <c r="BR369" s="2">
        <v>0</v>
      </c>
      <c r="BV369" s="16"/>
      <c r="BW369" s="18">
        <f t="shared" si="49"/>
        <v>0</v>
      </c>
      <c r="BX369" s="15">
        <v>0</v>
      </c>
      <c r="BY369" s="2">
        <v>0</v>
      </c>
      <c r="BZ369" s="2">
        <v>0</v>
      </c>
      <c r="CA369" s="2">
        <v>0</v>
      </c>
      <c r="CB369" s="2">
        <v>0</v>
      </c>
      <c r="CC369" s="2">
        <v>0</v>
      </c>
      <c r="CD369" s="2">
        <v>0</v>
      </c>
      <c r="CE369" s="2">
        <v>0</v>
      </c>
      <c r="CI369" s="16"/>
      <c r="CJ369" s="18">
        <f t="shared" si="50"/>
        <v>0</v>
      </c>
      <c r="CK369" s="15">
        <v>0</v>
      </c>
      <c r="CL369" s="2">
        <v>0</v>
      </c>
      <c r="CM369" s="2">
        <v>0</v>
      </c>
      <c r="CN369" s="2">
        <v>0</v>
      </c>
      <c r="CO369" s="2">
        <v>0</v>
      </c>
      <c r="CP369" s="2">
        <v>0</v>
      </c>
      <c r="CQ369" s="2">
        <v>0</v>
      </c>
      <c r="CR369" s="2">
        <v>0</v>
      </c>
      <c r="CV369" s="16"/>
      <c r="CW369" s="18">
        <f t="shared" si="51"/>
        <v>0</v>
      </c>
    </row>
    <row r="370" spans="1:101" ht="13.05" customHeight="1" x14ac:dyDescent="0.2">
      <c r="A370" s="46" t="s">
        <v>15</v>
      </c>
      <c r="B370" s="46" t="s">
        <v>390</v>
      </c>
      <c r="C370" s="91">
        <v>401</v>
      </c>
      <c r="D370" s="46" t="s">
        <v>16</v>
      </c>
      <c r="E370" s="46" t="s">
        <v>15</v>
      </c>
      <c r="F370" s="46" t="s">
        <v>390</v>
      </c>
      <c r="G370" s="47" t="s">
        <v>33</v>
      </c>
      <c r="H370" s="70">
        <v>189</v>
      </c>
      <c r="I370" s="49" t="s">
        <v>428</v>
      </c>
      <c r="J370" s="43"/>
      <c r="K370" s="15">
        <v>0</v>
      </c>
      <c r="L370" s="2">
        <v>0</v>
      </c>
      <c r="M370" s="2">
        <v>0</v>
      </c>
      <c r="N370" s="2">
        <v>103</v>
      </c>
      <c r="O370" s="2">
        <v>13</v>
      </c>
      <c r="P370" s="2">
        <v>14</v>
      </c>
      <c r="Q370" s="2">
        <v>25</v>
      </c>
      <c r="R370" s="2">
        <v>4</v>
      </c>
      <c r="V370" s="16"/>
      <c r="W370" s="18">
        <f t="shared" si="45"/>
        <v>159</v>
      </c>
      <c r="X370" s="15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I370" s="16"/>
      <c r="AJ370" s="18">
        <f t="shared" si="46"/>
        <v>0</v>
      </c>
      <c r="AK370" s="15">
        <v>0</v>
      </c>
      <c r="AL370" s="2">
        <v>0</v>
      </c>
      <c r="AM370" s="2">
        <v>0</v>
      </c>
      <c r="AN370" s="2">
        <v>86</v>
      </c>
      <c r="AO370" s="2">
        <v>11</v>
      </c>
      <c r="AP370" s="2">
        <v>12</v>
      </c>
      <c r="AQ370" s="2">
        <v>18</v>
      </c>
      <c r="AR370" s="2">
        <v>3</v>
      </c>
      <c r="AV370" s="16"/>
      <c r="AW370" s="18">
        <f t="shared" si="47"/>
        <v>130</v>
      </c>
      <c r="AX370" s="15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0</v>
      </c>
      <c r="BE370" s="2">
        <v>0</v>
      </c>
      <c r="BI370" s="16"/>
      <c r="BJ370" s="18">
        <f t="shared" si="48"/>
        <v>0</v>
      </c>
      <c r="BK370" s="15">
        <v>0</v>
      </c>
      <c r="BL370" s="2">
        <v>0</v>
      </c>
      <c r="BM370" s="2">
        <v>0</v>
      </c>
      <c r="BN370" s="2">
        <v>0</v>
      </c>
      <c r="BO370" s="2">
        <v>0</v>
      </c>
      <c r="BP370" s="2">
        <v>0</v>
      </c>
      <c r="BQ370" s="2">
        <v>0</v>
      </c>
      <c r="BR370" s="2">
        <v>0</v>
      </c>
      <c r="BV370" s="16"/>
      <c r="BW370" s="18">
        <f t="shared" si="49"/>
        <v>0</v>
      </c>
      <c r="BX370" s="15">
        <v>0</v>
      </c>
      <c r="BY370" s="2">
        <v>0</v>
      </c>
      <c r="BZ370" s="2">
        <v>0</v>
      </c>
      <c r="CA370" s="2">
        <v>0</v>
      </c>
      <c r="CB370" s="2">
        <v>0</v>
      </c>
      <c r="CC370" s="2">
        <v>0</v>
      </c>
      <c r="CD370" s="2">
        <v>0</v>
      </c>
      <c r="CE370" s="2">
        <v>0</v>
      </c>
      <c r="CI370" s="16"/>
      <c r="CJ370" s="18">
        <f t="shared" si="50"/>
        <v>0</v>
      </c>
      <c r="CK370" s="15">
        <v>0</v>
      </c>
      <c r="CL370" s="2">
        <v>0</v>
      </c>
      <c r="CM370" s="2">
        <v>0</v>
      </c>
      <c r="CN370" s="2">
        <v>0</v>
      </c>
      <c r="CO370" s="2">
        <v>0</v>
      </c>
      <c r="CP370" s="2">
        <v>0</v>
      </c>
      <c r="CQ370" s="2">
        <v>0</v>
      </c>
      <c r="CR370" s="2">
        <v>0</v>
      </c>
      <c r="CV370" s="16"/>
      <c r="CW370" s="18">
        <f t="shared" si="51"/>
        <v>0</v>
      </c>
    </row>
    <row r="371" spans="1:101" ht="13.05" customHeight="1" x14ac:dyDescent="0.2">
      <c r="A371" s="46" t="s">
        <v>15</v>
      </c>
      <c r="B371" s="46" t="s">
        <v>390</v>
      </c>
      <c r="C371" s="91">
        <v>401</v>
      </c>
      <c r="D371" s="46" t="s">
        <v>16</v>
      </c>
      <c r="E371" s="46" t="s">
        <v>15</v>
      </c>
      <c r="F371" s="46" t="s">
        <v>390</v>
      </c>
      <c r="G371" s="47" t="s">
        <v>33</v>
      </c>
      <c r="H371" s="70">
        <v>302</v>
      </c>
      <c r="I371" s="49" t="s">
        <v>429</v>
      </c>
      <c r="J371" s="43"/>
      <c r="K371" s="15">
        <v>0</v>
      </c>
      <c r="L371" s="2">
        <v>0</v>
      </c>
      <c r="M371" s="2">
        <v>0</v>
      </c>
      <c r="N371" s="2">
        <v>3</v>
      </c>
      <c r="O371" s="2">
        <v>0</v>
      </c>
      <c r="P371" s="2">
        <v>0</v>
      </c>
      <c r="Q371" s="2">
        <v>0</v>
      </c>
      <c r="R371" s="2">
        <v>0</v>
      </c>
      <c r="V371" s="16"/>
      <c r="W371" s="18">
        <f t="shared" si="45"/>
        <v>3</v>
      </c>
      <c r="X371" s="15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I371" s="16"/>
      <c r="AJ371" s="18">
        <f t="shared" si="46"/>
        <v>0</v>
      </c>
      <c r="AK371" s="15">
        <v>0</v>
      </c>
      <c r="AL371" s="2">
        <v>0</v>
      </c>
      <c r="AM371" s="2">
        <v>0</v>
      </c>
      <c r="AN371" s="2">
        <v>3</v>
      </c>
      <c r="AO371" s="2">
        <v>0</v>
      </c>
      <c r="AP371" s="2">
        <v>0</v>
      </c>
      <c r="AQ371" s="2">
        <v>0</v>
      </c>
      <c r="AR371" s="2">
        <v>0</v>
      </c>
      <c r="AV371" s="16"/>
      <c r="AW371" s="18">
        <f t="shared" si="47"/>
        <v>3</v>
      </c>
      <c r="AX371" s="15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  <c r="BI371" s="16"/>
      <c r="BJ371" s="18">
        <f t="shared" si="48"/>
        <v>0</v>
      </c>
      <c r="BK371" s="15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Q371" s="2">
        <v>0</v>
      </c>
      <c r="BR371" s="2">
        <v>0</v>
      </c>
      <c r="BV371" s="16"/>
      <c r="BW371" s="18">
        <f t="shared" si="49"/>
        <v>0</v>
      </c>
      <c r="BX371" s="15">
        <v>0</v>
      </c>
      <c r="BY371" s="2">
        <v>0</v>
      </c>
      <c r="BZ371" s="2">
        <v>0</v>
      </c>
      <c r="CA371" s="2">
        <v>0</v>
      </c>
      <c r="CB371" s="2">
        <v>0</v>
      </c>
      <c r="CC371" s="2">
        <v>0</v>
      </c>
      <c r="CD371" s="2">
        <v>0</v>
      </c>
      <c r="CE371" s="2">
        <v>0</v>
      </c>
      <c r="CI371" s="16"/>
      <c r="CJ371" s="18">
        <f t="shared" si="50"/>
        <v>0</v>
      </c>
      <c r="CK371" s="15">
        <v>0</v>
      </c>
      <c r="CL371" s="2">
        <v>0</v>
      </c>
      <c r="CM371" s="2">
        <v>0</v>
      </c>
      <c r="CN371" s="2">
        <v>0</v>
      </c>
      <c r="CO371" s="2">
        <v>0</v>
      </c>
      <c r="CP371" s="2">
        <v>0</v>
      </c>
      <c r="CQ371" s="2">
        <v>0</v>
      </c>
      <c r="CR371" s="2">
        <v>0</v>
      </c>
      <c r="CV371" s="16"/>
      <c r="CW371" s="18">
        <f t="shared" si="51"/>
        <v>0</v>
      </c>
    </row>
    <row r="372" spans="1:101" ht="13.05" customHeight="1" x14ac:dyDescent="0.2">
      <c r="A372" s="46" t="s">
        <v>15</v>
      </c>
      <c r="B372" s="46" t="s">
        <v>390</v>
      </c>
      <c r="C372" s="91">
        <v>401</v>
      </c>
      <c r="D372" s="46" t="s">
        <v>16</v>
      </c>
      <c r="E372" s="46" t="s">
        <v>15</v>
      </c>
      <c r="F372" s="46" t="s">
        <v>390</v>
      </c>
      <c r="G372" s="47" t="s">
        <v>33</v>
      </c>
      <c r="H372" s="70">
        <v>304</v>
      </c>
      <c r="I372" s="49" t="s">
        <v>430</v>
      </c>
      <c r="J372" s="43"/>
      <c r="K372" s="15">
        <v>12</v>
      </c>
      <c r="L372" s="2">
        <v>4</v>
      </c>
      <c r="M372" s="2">
        <v>0</v>
      </c>
      <c r="N372" s="2">
        <v>0</v>
      </c>
      <c r="O372" s="2">
        <v>0</v>
      </c>
      <c r="P372" s="2">
        <v>4</v>
      </c>
      <c r="Q372" s="2">
        <v>0</v>
      </c>
      <c r="R372" s="2">
        <v>0</v>
      </c>
      <c r="V372" s="16"/>
      <c r="W372" s="18">
        <f t="shared" si="45"/>
        <v>20</v>
      </c>
      <c r="X372" s="15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I372" s="16"/>
      <c r="AJ372" s="18">
        <f t="shared" si="46"/>
        <v>0</v>
      </c>
      <c r="AK372" s="15">
        <v>5</v>
      </c>
      <c r="AL372" s="2">
        <v>4</v>
      </c>
      <c r="AM372" s="2">
        <v>0</v>
      </c>
      <c r="AN372" s="2">
        <v>0</v>
      </c>
      <c r="AO372" s="2">
        <v>0</v>
      </c>
      <c r="AP372" s="2">
        <v>3</v>
      </c>
      <c r="AQ372" s="2">
        <v>0</v>
      </c>
      <c r="AR372" s="2">
        <v>0</v>
      </c>
      <c r="AV372" s="16"/>
      <c r="AW372" s="18">
        <f t="shared" si="47"/>
        <v>12</v>
      </c>
      <c r="AX372" s="15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  <c r="BI372" s="16"/>
      <c r="BJ372" s="18">
        <f t="shared" si="48"/>
        <v>0</v>
      </c>
      <c r="BK372" s="15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Q372" s="2">
        <v>0</v>
      </c>
      <c r="BR372" s="2">
        <v>0</v>
      </c>
      <c r="BV372" s="16"/>
      <c r="BW372" s="18">
        <f t="shared" si="49"/>
        <v>0</v>
      </c>
      <c r="BX372" s="15">
        <v>0</v>
      </c>
      <c r="BY372" s="2">
        <v>0</v>
      </c>
      <c r="BZ372" s="2">
        <v>0</v>
      </c>
      <c r="CA372" s="2">
        <v>0</v>
      </c>
      <c r="CB372" s="2">
        <v>0</v>
      </c>
      <c r="CC372" s="2">
        <v>0</v>
      </c>
      <c r="CD372" s="2">
        <v>0</v>
      </c>
      <c r="CE372" s="2">
        <v>0</v>
      </c>
      <c r="CI372" s="16"/>
      <c r="CJ372" s="18">
        <f t="shared" si="50"/>
        <v>0</v>
      </c>
      <c r="CK372" s="15">
        <v>0</v>
      </c>
      <c r="CL372" s="2">
        <v>0</v>
      </c>
      <c r="CM372" s="2">
        <v>0</v>
      </c>
      <c r="CN372" s="2">
        <v>0</v>
      </c>
      <c r="CO372" s="2">
        <v>0</v>
      </c>
      <c r="CP372" s="2">
        <v>0</v>
      </c>
      <c r="CQ372" s="2">
        <v>0</v>
      </c>
      <c r="CR372" s="2">
        <v>0</v>
      </c>
      <c r="CV372" s="16"/>
      <c r="CW372" s="18">
        <f t="shared" si="51"/>
        <v>0</v>
      </c>
    </row>
    <row r="373" spans="1:101" ht="13.05" customHeight="1" x14ac:dyDescent="0.2">
      <c r="A373" s="46" t="s">
        <v>15</v>
      </c>
      <c r="B373" s="46" t="s">
        <v>390</v>
      </c>
      <c r="C373" s="91">
        <v>401</v>
      </c>
      <c r="D373" s="46" t="s">
        <v>16</v>
      </c>
      <c r="E373" s="46" t="s">
        <v>15</v>
      </c>
      <c r="F373" s="46" t="s">
        <v>390</v>
      </c>
      <c r="G373" s="47" t="s">
        <v>33</v>
      </c>
      <c r="H373" s="70">
        <v>190</v>
      </c>
      <c r="I373" s="49" t="s">
        <v>431</v>
      </c>
      <c r="J373" s="43"/>
      <c r="K373" s="15">
        <v>0</v>
      </c>
      <c r="L373" s="2">
        <v>0</v>
      </c>
      <c r="M373" s="2">
        <v>0</v>
      </c>
      <c r="N373" s="2">
        <v>8</v>
      </c>
      <c r="O373" s="2">
        <v>5</v>
      </c>
      <c r="P373" s="2">
        <v>18</v>
      </c>
      <c r="Q373" s="2">
        <v>0</v>
      </c>
      <c r="R373" s="2">
        <v>0</v>
      </c>
      <c r="V373" s="16"/>
      <c r="W373" s="18">
        <f t="shared" si="45"/>
        <v>31</v>
      </c>
      <c r="X373" s="15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I373" s="16"/>
      <c r="AJ373" s="18">
        <f t="shared" si="46"/>
        <v>0</v>
      </c>
      <c r="AK373" s="15">
        <v>0</v>
      </c>
      <c r="AL373" s="2">
        <v>0</v>
      </c>
      <c r="AM373" s="2">
        <v>0</v>
      </c>
      <c r="AN373" s="2">
        <v>8</v>
      </c>
      <c r="AO373" s="2">
        <v>5</v>
      </c>
      <c r="AP373" s="2">
        <v>15</v>
      </c>
      <c r="AQ373" s="2">
        <v>0</v>
      </c>
      <c r="AR373" s="2">
        <v>0</v>
      </c>
      <c r="AV373" s="16"/>
      <c r="AW373" s="18">
        <f t="shared" si="47"/>
        <v>28</v>
      </c>
      <c r="AX373" s="15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I373" s="16"/>
      <c r="BJ373" s="18">
        <f t="shared" si="48"/>
        <v>0</v>
      </c>
      <c r="BK373" s="15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V373" s="16"/>
      <c r="BW373" s="18">
        <f t="shared" si="49"/>
        <v>0</v>
      </c>
      <c r="BX373" s="15">
        <v>0</v>
      </c>
      <c r="BY373" s="2">
        <v>0</v>
      </c>
      <c r="BZ373" s="2">
        <v>0</v>
      </c>
      <c r="CA373" s="2">
        <v>0</v>
      </c>
      <c r="CB373" s="2">
        <v>0</v>
      </c>
      <c r="CC373" s="2">
        <v>0</v>
      </c>
      <c r="CD373" s="2">
        <v>0</v>
      </c>
      <c r="CE373" s="2">
        <v>0</v>
      </c>
      <c r="CI373" s="16"/>
      <c r="CJ373" s="18">
        <f t="shared" si="50"/>
        <v>0</v>
      </c>
      <c r="CK373" s="15">
        <v>0</v>
      </c>
      <c r="CL373" s="2">
        <v>0</v>
      </c>
      <c r="CM373" s="2">
        <v>0</v>
      </c>
      <c r="CN373" s="2">
        <v>0</v>
      </c>
      <c r="CO373" s="2">
        <v>0</v>
      </c>
      <c r="CP373" s="2">
        <v>0</v>
      </c>
      <c r="CQ373" s="2">
        <v>0</v>
      </c>
      <c r="CR373" s="2">
        <v>0</v>
      </c>
      <c r="CV373" s="16"/>
      <c r="CW373" s="18">
        <f t="shared" si="51"/>
        <v>0</v>
      </c>
    </row>
    <row r="374" spans="1:101" ht="13.05" customHeight="1" x14ac:dyDescent="0.2">
      <c r="A374" s="46" t="s">
        <v>15</v>
      </c>
      <c r="B374" s="46" t="s">
        <v>390</v>
      </c>
      <c r="C374" s="91">
        <v>401</v>
      </c>
      <c r="D374" s="46" t="s">
        <v>16</v>
      </c>
      <c r="E374" s="46" t="s">
        <v>15</v>
      </c>
      <c r="F374" s="46" t="s">
        <v>390</v>
      </c>
      <c r="G374" s="47" t="s">
        <v>33</v>
      </c>
      <c r="H374" s="70">
        <v>7413</v>
      </c>
      <c r="I374" s="49" t="s">
        <v>432</v>
      </c>
      <c r="J374" s="43"/>
      <c r="K374" s="15">
        <v>0</v>
      </c>
      <c r="L374" s="2">
        <v>0</v>
      </c>
      <c r="M374" s="2">
        <v>0</v>
      </c>
      <c r="N374" s="2">
        <v>19</v>
      </c>
      <c r="O374" s="2">
        <v>0</v>
      </c>
      <c r="P374" s="2">
        <v>0</v>
      </c>
      <c r="Q374" s="2">
        <v>0</v>
      </c>
      <c r="R374" s="2">
        <v>0</v>
      </c>
      <c r="V374" s="16"/>
      <c r="W374" s="18">
        <f t="shared" si="45"/>
        <v>19</v>
      </c>
      <c r="X374" s="15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</v>
      </c>
      <c r="AI374" s="16"/>
      <c r="AJ374" s="18">
        <f t="shared" si="46"/>
        <v>0</v>
      </c>
      <c r="AK374" s="15">
        <v>0</v>
      </c>
      <c r="AL374" s="2">
        <v>0</v>
      </c>
      <c r="AM374" s="2">
        <v>0</v>
      </c>
      <c r="AN374" s="2">
        <v>17</v>
      </c>
      <c r="AO374" s="2">
        <v>0</v>
      </c>
      <c r="AP374" s="2">
        <v>0</v>
      </c>
      <c r="AQ374" s="2">
        <v>0</v>
      </c>
      <c r="AR374" s="2">
        <v>0</v>
      </c>
      <c r="AV374" s="16"/>
      <c r="AW374" s="18">
        <f t="shared" si="47"/>
        <v>17</v>
      </c>
      <c r="AX374" s="15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D374" s="2">
        <v>0</v>
      </c>
      <c r="BE374" s="2">
        <v>0</v>
      </c>
      <c r="BI374" s="16"/>
      <c r="BJ374" s="18">
        <f t="shared" si="48"/>
        <v>0</v>
      </c>
      <c r="BK374" s="15">
        <v>0</v>
      </c>
      <c r="BL374" s="2">
        <v>0</v>
      </c>
      <c r="BM374" s="2">
        <v>0</v>
      </c>
      <c r="BN374" s="2">
        <v>0</v>
      </c>
      <c r="BO374" s="2">
        <v>0</v>
      </c>
      <c r="BP374" s="2">
        <v>0</v>
      </c>
      <c r="BQ374" s="2">
        <v>0</v>
      </c>
      <c r="BR374" s="2">
        <v>0</v>
      </c>
      <c r="BV374" s="16"/>
      <c r="BW374" s="18">
        <f t="shared" si="49"/>
        <v>0</v>
      </c>
      <c r="BX374" s="15">
        <v>0</v>
      </c>
      <c r="BY374" s="2">
        <v>0</v>
      </c>
      <c r="BZ374" s="2">
        <v>0</v>
      </c>
      <c r="CA374" s="2">
        <v>0</v>
      </c>
      <c r="CB374" s="2">
        <v>0</v>
      </c>
      <c r="CC374" s="2">
        <v>0</v>
      </c>
      <c r="CD374" s="2">
        <v>0</v>
      </c>
      <c r="CE374" s="2">
        <v>0</v>
      </c>
      <c r="CI374" s="16"/>
      <c r="CJ374" s="18">
        <f t="shared" si="50"/>
        <v>0</v>
      </c>
      <c r="CK374" s="15">
        <v>0</v>
      </c>
      <c r="CL374" s="2">
        <v>0</v>
      </c>
      <c r="CM374" s="2">
        <v>0</v>
      </c>
      <c r="CN374" s="2">
        <v>0</v>
      </c>
      <c r="CO374" s="2">
        <v>0</v>
      </c>
      <c r="CP374" s="2">
        <v>0</v>
      </c>
      <c r="CQ374" s="2">
        <v>0</v>
      </c>
      <c r="CR374" s="2">
        <v>0</v>
      </c>
      <c r="CV374" s="16"/>
      <c r="CW374" s="18">
        <f t="shared" si="51"/>
        <v>0</v>
      </c>
    </row>
    <row r="375" spans="1:101" ht="13.05" customHeight="1" x14ac:dyDescent="0.2">
      <c r="A375" s="46" t="s">
        <v>15</v>
      </c>
      <c r="B375" s="46" t="s">
        <v>390</v>
      </c>
      <c r="C375" s="91">
        <v>401</v>
      </c>
      <c r="D375" s="46" t="s">
        <v>16</v>
      </c>
      <c r="E375" s="46" t="s">
        <v>15</v>
      </c>
      <c r="F375" s="46" t="s">
        <v>390</v>
      </c>
      <c r="G375" s="47" t="s">
        <v>33</v>
      </c>
      <c r="H375" s="70">
        <v>7462</v>
      </c>
      <c r="I375" s="49" t="s">
        <v>433</v>
      </c>
      <c r="J375" s="43"/>
      <c r="K375" s="15">
        <v>0</v>
      </c>
      <c r="L375" s="2">
        <v>0</v>
      </c>
      <c r="M375" s="2">
        <v>3</v>
      </c>
      <c r="N375" s="2">
        <v>4</v>
      </c>
      <c r="O375" s="2">
        <v>6</v>
      </c>
      <c r="P375" s="2">
        <v>13</v>
      </c>
      <c r="Q375" s="2">
        <v>5</v>
      </c>
      <c r="R375" s="2">
        <v>0</v>
      </c>
      <c r="V375" s="16"/>
      <c r="W375" s="18">
        <f t="shared" si="45"/>
        <v>31</v>
      </c>
      <c r="X375" s="15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I375" s="16"/>
      <c r="AJ375" s="18">
        <f t="shared" si="46"/>
        <v>0</v>
      </c>
      <c r="AK375" s="15">
        <v>0</v>
      </c>
      <c r="AL375" s="2">
        <v>0</v>
      </c>
      <c r="AM375" s="2">
        <v>1</v>
      </c>
      <c r="AN375" s="2">
        <v>2</v>
      </c>
      <c r="AO375" s="2">
        <v>6</v>
      </c>
      <c r="AP375" s="2">
        <v>6</v>
      </c>
      <c r="AQ375" s="2">
        <v>5</v>
      </c>
      <c r="AR375" s="2">
        <v>0</v>
      </c>
      <c r="AV375" s="16"/>
      <c r="AW375" s="18">
        <f t="shared" si="47"/>
        <v>20</v>
      </c>
      <c r="AX375" s="15">
        <v>0</v>
      </c>
      <c r="AY375" s="2">
        <v>0</v>
      </c>
      <c r="AZ375" s="2">
        <v>0</v>
      </c>
      <c r="BA375" s="2">
        <v>0</v>
      </c>
      <c r="BB375" s="2">
        <v>0</v>
      </c>
      <c r="BC375" s="2">
        <v>0</v>
      </c>
      <c r="BD375" s="2">
        <v>0</v>
      </c>
      <c r="BE375" s="2">
        <v>0</v>
      </c>
      <c r="BI375" s="16"/>
      <c r="BJ375" s="18">
        <f t="shared" si="48"/>
        <v>0</v>
      </c>
      <c r="BK375" s="15">
        <v>0</v>
      </c>
      <c r="BL375" s="2">
        <v>0</v>
      </c>
      <c r="BM375" s="2">
        <v>0</v>
      </c>
      <c r="BN375" s="2">
        <v>0</v>
      </c>
      <c r="BO375" s="2">
        <v>0</v>
      </c>
      <c r="BP375" s="2">
        <v>0</v>
      </c>
      <c r="BQ375" s="2">
        <v>0</v>
      </c>
      <c r="BR375" s="2">
        <v>0</v>
      </c>
      <c r="BV375" s="16"/>
      <c r="BW375" s="18">
        <f t="shared" si="49"/>
        <v>0</v>
      </c>
      <c r="BX375" s="15">
        <v>0</v>
      </c>
      <c r="BY375" s="2">
        <v>0</v>
      </c>
      <c r="BZ375" s="2">
        <v>0</v>
      </c>
      <c r="CA375" s="2">
        <v>0</v>
      </c>
      <c r="CB375" s="2">
        <v>0</v>
      </c>
      <c r="CC375" s="2">
        <v>0</v>
      </c>
      <c r="CD375" s="2">
        <v>0</v>
      </c>
      <c r="CE375" s="2">
        <v>0</v>
      </c>
      <c r="CI375" s="16"/>
      <c r="CJ375" s="18">
        <f t="shared" si="50"/>
        <v>0</v>
      </c>
      <c r="CK375" s="15">
        <v>0</v>
      </c>
      <c r="CL375" s="2">
        <v>0</v>
      </c>
      <c r="CM375" s="2">
        <v>0</v>
      </c>
      <c r="CN375" s="2">
        <v>0</v>
      </c>
      <c r="CO375" s="2">
        <v>0</v>
      </c>
      <c r="CP375" s="2">
        <v>0</v>
      </c>
      <c r="CQ375" s="2">
        <v>0</v>
      </c>
      <c r="CR375" s="2">
        <v>0</v>
      </c>
      <c r="CV375" s="16"/>
      <c r="CW375" s="18">
        <f t="shared" si="51"/>
        <v>0</v>
      </c>
    </row>
    <row r="376" spans="1:101" ht="13.05" customHeight="1" x14ac:dyDescent="0.2">
      <c r="A376" s="46" t="s">
        <v>15</v>
      </c>
      <c r="B376" s="46" t="s">
        <v>390</v>
      </c>
      <c r="C376" s="91">
        <v>401</v>
      </c>
      <c r="D376" s="46" t="s">
        <v>16</v>
      </c>
      <c r="E376" s="46" t="s">
        <v>15</v>
      </c>
      <c r="F376" s="46" t="s">
        <v>390</v>
      </c>
      <c r="G376" s="47" t="s">
        <v>33</v>
      </c>
      <c r="H376" s="70">
        <v>9729</v>
      </c>
      <c r="I376" s="49" t="s">
        <v>434</v>
      </c>
      <c r="J376" s="43"/>
      <c r="K376" s="15">
        <v>0</v>
      </c>
      <c r="L376" s="2">
        <v>0</v>
      </c>
      <c r="M376" s="2">
        <v>0</v>
      </c>
      <c r="N376" s="2">
        <v>0</v>
      </c>
      <c r="O376" s="2">
        <v>6</v>
      </c>
      <c r="P376" s="2">
        <v>0</v>
      </c>
      <c r="Q376" s="2">
        <v>0</v>
      </c>
      <c r="R376" s="2">
        <v>0</v>
      </c>
      <c r="V376" s="16"/>
      <c r="W376" s="18">
        <f t="shared" si="45"/>
        <v>6</v>
      </c>
      <c r="X376" s="15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I376" s="16"/>
      <c r="AJ376" s="18">
        <f t="shared" si="46"/>
        <v>0</v>
      </c>
      <c r="AK376" s="15">
        <v>0</v>
      </c>
      <c r="AL376" s="2">
        <v>0</v>
      </c>
      <c r="AM376" s="2">
        <v>0</v>
      </c>
      <c r="AN376" s="2">
        <v>0</v>
      </c>
      <c r="AO376" s="2">
        <v>5</v>
      </c>
      <c r="AP376" s="2">
        <v>0</v>
      </c>
      <c r="AQ376" s="2">
        <v>0</v>
      </c>
      <c r="AR376" s="2">
        <v>0</v>
      </c>
      <c r="AV376" s="16"/>
      <c r="AW376" s="18">
        <f t="shared" si="47"/>
        <v>5</v>
      </c>
      <c r="AX376" s="15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I376" s="16"/>
      <c r="BJ376" s="18">
        <f t="shared" si="48"/>
        <v>0</v>
      </c>
      <c r="BK376" s="15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V376" s="16"/>
      <c r="BW376" s="18">
        <f t="shared" si="49"/>
        <v>0</v>
      </c>
      <c r="BX376" s="15">
        <v>0</v>
      </c>
      <c r="BY376" s="2">
        <v>0</v>
      </c>
      <c r="BZ376" s="2">
        <v>0</v>
      </c>
      <c r="CA376" s="2">
        <v>0</v>
      </c>
      <c r="CB376" s="2">
        <v>0</v>
      </c>
      <c r="CC376" s="2">
        <v>0</v>
      </c>
      <c r="CD376" s="2">
        <v>0</v>
      </c>
      <c r="CE376" s="2">
        <v>0</v>
      </c>
      <c r="CI376" s="16"/>
      <c r="CJ376" s="18">
        <f t="shared" si="50"/>
        <v>0</v>
      </c>
      <c r="CK376" s="15">
        <v>0</v>
      </c>
      <c r="CL376" s="2">
        <v>0</v>
      </c>
      <c r="CM376" s="2">
        <v>0</v>
      </c>
      <c r="CN376" s="2">
        <v>0</v>
      </c>
      <c r="CO376" s="2">
        <v>0</v>
      </c>
      <c r="CP376" s="2">
        <v>0</v>
      </c>
      <c r="CQ376" s="2">
        <v>0</v>
      </c>
      <c r="CR376" s="2">
        <v>0</v>
      </c>
      <c r="CV376" s="16"/>
      <c r="CW376" s="18">
        <f t="shared" si="51"/>
        <v>0</v>
      </c>
    </row>
    <row r="377" spans="1:101" ht="13.05" customHeight="1" x14ac:dyDescent="0.2">
      <c r="A377" s="46" t="s">
        <v>15</v>
      </c>
      <c r="B377" s="46" t="s">
        <v>390</v>
      </c>
      <c r="C377" s="91">
        <v>401</v>
      </c>
      <c r="D377" s="46" t="s">
        <v>16</v>
      </c>
      <c r="E377" s="46" t="s">
        <v>15</v>
      </c>
      <c r="F377" s="46" t="s">
        <v>390</v>
      </c>
      <c r="G377" s="47" t="s">
        <v>33</v>
      </c>
      <c r="H377" s="70">
        <v>17571</v>
      </c>
      <c r="I377" s="49" t="s">
        <v>435</v>
      </c>
      <c r="J377" s="43"/>
      <c r="K377" s="15">
        <v>0</v>
      </c>
      <c r="L377" s="2">
        <v>0</v>
      </c>
      <c r="M377" s="2">
        <v>0</v>
      </c>
      <c r="N377" s="2">
        <v>0</v>
      </c>
      <c r="O377" s="2">
        <v>32</v>
      </c>
      <c r="P377" s="2">
        <v>16</v>
      </c>
      <c r="Q377" s="2">
        <v>10</v>
      </c>
      <c r="R377" s="2">
        <v>0</v>
      </c>
      <c r="V377" s="16"/>
      <c r="W377" s="18">
        <f t="shared" si="45"/>
        <v>58</v>
      </c>
      <c r="X377" s="15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I377" s="16"/>
      <c r="AJ377" s="18">
        <f t="shared" si="46"/>
        <v>0</v>
      </c>
      <c r="AK377" s="15">
        <v>0</v>
      </c>
      <c r="AL377" s="2">
        <v>0</v>
      </c>
      <c r="AM377" s="2">
        <v>0</v>
      </c>
      <c r="AN377" s="2">
        <v>0</v>
      </c>
      <c r="AO377" s="2">
        <v>20</v>
      </c>
      <c r="AP377" s="2">
        <v>13</v>
      </c>
      <c r="AQ377" s="2">
        <v>10</v>
      </c>
      <c r="AR377" s="2">
        <v>0</v>
      </c>
      <c r="AV377" s="16"/>
      <c r="AW377" s="18">
        <f t="shared" si="47"/>
        <v>43</v>
      </c>
      <c r="AX377" s="15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0</v>
      </c>
      <c r="BI377" s="16"/>
      <c r="BJ377" s="18">
        <f t="shared" si="48"/>
        <v>0</v>
      </c>
      <c r="BK377" s="15">
        <v>0</v>
      </c>
      <c r="BL377" s="2">
        <v>0</v>
      </c>
      <c r="BM377" s="2">
        <v>0</v>
      </c>
      <c r="BN377" s="2">
        <v>0</v>
      </c>
      <c r="BO377" s="2">
        <v>0</v>
      </c>
      <c r="BP377" s="2">
        <v>0</v>
      </c>
      <c r="BQ377" s="2">
        <v>0</v>
      </c>
      <c r="BR377" s="2">
        <v>0</v>
      </c>
      <c r="BV377" s="16"/>
      <c r="BW377" s="18">
        <f t="shared" si="49"/>
        <v>0</v>
      </c>
      <c r="BX377" s="15">
        <v>0</v>
      </c>
      <c r="BY377" s="2">
        <v>0</v>
      </c>
      <c r="BZ377" s="2">
        <v>0</v>
      </c>
      <c r="CA377" s="2">
        <v>0</v>
      </c>
      <c r="CB377" s="2">
        <v>0</v>
      </c>
      <c r="CC377" s="2">
        <v>0</v>
      </c>
      <c r="CD377" s="2">
        <v>0</v>
      </c>
      <c r="CE377" s="2">
        <v>0</v>
      </c>
      <c r="CI377" s="16"/>
      <c r="CJ377" s="18">
        <f t="shared" si="50"/>
        <v>0</v>
      </c>
      <c r="CK377" s="15">
        <v>0</v>
      </c>
      <c r="CL377" s="2">
        <v>0</v>
      </c>
      <c r="CM377" s="2">
        <v>0</v>
      </c>
      <c r="CN377" s="2">
        <v>0</v>
      </c>
      <c r="CO377" s="2">
        <v>0</v>
      </c>
      <c r="CP377" s="2">
        <v>0</v>
      </c>
      <c r="CQ377" s="2">
        <v>0</v>
      </c>
      <c r="CR377" s="2">
        <v>0</v>
      </c>
      <c r="CV377" s="16"/>
      <c r="CW377" s="18">
        <f t="shared" si="51"/>
        <v>0</v>
      </c>
    </row>
    <row r="378" spans="1:101" ht="13.05" customHeight="1" x14ac:dyDescent="0.2">
      <c r="A378" s="46" t="s">
        <v>15</v>
      </c>
      <c r="B378" s="46" t="s">
        <v>390</v>
      </c>
      <c r="C378" s="91">
        <v>401</v>
      </c>
      <c r="D378" s="46" t="s">
        <v>16</v>
      </c>
      <c r="E378" s="46" t="s">
        <v>15</v>
      </c>
      <c r="F378" s="46" t="s">
        <v>390</v>
      </c>
      <c r="G378" s="47" t="s">
        <v>33</v>
      </c>
      <c r="H378" s="70">
        <v>17572</v>
      </c>
      <c r="I378" s="49" t="s">
        <v>436</v>
      </c>
      <c r="J378" s="43"/>
      <c r="K378" s="15">
        <v>2</v>
      </c>
      <c r="L378" s="2">
        <v>9</v>
      </c>
      <c r="M378" s="2">
        <v>16</v>
      </c>
      <c r="N378" s="2">
        <v>24</v>
      </c>
      <c r="O378" s="2">
        <v>12</v>
      </c>
      <c r="P378" s="2">
        <v>7</v>
      </c>
      <c r="Q378" s="2">
        <v>4</v>
      </c>
      <c r="R378" s="2">
        <v>0</v>
      </c>
      <c r="V378" s="16"/>
      <c r="W378" s="18">
        <f t="shared" si="45"/>
        <v>74</v>
      </c>
      <c r="X378" s="15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I378" s="16"/>
      <c r="AJ378" s="18">
        <f t="shared" si="46"/>
        <v>0</v>
      </c>
      <c r="AK378" s="15">
        <v>2</v>
      </c>
      <c r="AL378" s="2">
        <v>8</v>
      </c>
      <c r="AM378" s="2">
        <v>12</v>
      </c>
      <c r="AN378" s="2">
        <v>20</v>
      </c>
      <c r="AO378" s="2">
        <v>7</v>
      </c>
      <c r="AP378" s="2">
        <v>5</v>
      </c>
      <c r="AQ378" s="2">
        <v>4</v>
      </c>
      <c r="AR378" s="2">
        <v>0</v>
      </c>
      <c r="AV378" s="16"/>
      <c r="AW378" s="18">
        <f t="shared" si="47"/>
        <v>58</v>
      </c>
      <c r="AX378" s="15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0</v>
      </c>
      <c r="BI378" s="16"/>
      <c r="BJ378" s="18">
        <f t="shared" si="48"/>
        <v>0</v>
      </c>
      <c r="BK378" s="15">
        <v>0</v>
      </c>
      <c r="BL378" s="2">
        <v>0</v>
      </c>
      <c r="BM378" s="2">
        <v>0</v>
      </c>
      <c r="BN378" s="2">
        <v>0</v>
      </c>
      <c r="BO378" s="2">
        <v>0</v>
      </c>
      <c r="BP378" s="2">
        <v>0</v>
      </c>
      <c r="BQ378" s="2">
        <v>0</v>
      </c>
      <c r="BR378" s="2">
        <v>0</v>
      </c>
      <c r="BV378" s="16"/>
      <c r="BW378" s="18">
        <f t="shared" si="49"/>
        <v>0</v>
      </c>
      <c r="BX378" s="15">
        <v>0</v>
      </c>
      <c r="BY378" s="2">
        <v>0</v>
      </c>
      <c r="BZ378" s="2">
        <v>0</v>
      </c>
      <c r="CA378" s="2">
        <v>0</v>
      </c>
      <c r="CB378" s="2">
        <v>0</v>
      </c>
      <c r="CC378" s="2">
        <v>0</v>
      </c>
      <c r="CD378" s="2">
        <v>0</v>
      </c>
      <c r="CE378" s="2">
        <v>0</v>
      </c>
      <c r="CI378" s="16"/>
      <c r="CJ378" s="18">
        <f t="shared" si="50"/>
        <v>0</v>
      </c>
      <c r="CK378" s="15">
        <v>0</v>
      </c>
      <c r="CL378" s="2">
        <v>0</v>
      </c>
      <c r="CM378" s="2">
        <v>0</v>
      </c>
      <c r="CN378" s="2">
        <v>0</v>
      </c>
      <c r="CO378" s="2">
        <v>0</v>
      </c>
      <c r="CP378" s="2">
        <v>0</v>
      </c>
      <c r="CQ378" s="2">
        <v>0</v>
      </c>
      <c r="CR378" s="2">
        <v>0</v>
      </c>
      <c r="CV378" s="16"/>
      <c r="CW378" s="18">
        <f t="shared" si="51"/>
        <v>0</v>
      </c>
    </row>
    <row r="379" spans="1:101" ht="13.05" customHeight="1" x14ac:dyDescent="0.2">
      <c r="A379" s="46" t="s">
        <v>15</v>
      </c>
      <c r="B379" s="46" t="s">
        <v>390</v>
      </c>
      <c r="C379" s="91">
        <v>401</v>
      </c>
      <c r="D379" s="46" t="s">
        <v>16</v>
      </c>
      <c r="E379" s="46" t="s">
        <v>15</v>
      </c>
      <c r="F379" s="46" t="s">
        <v>390</v>
      </c>
      <c r="G379" s="47" t="s">
        <v>33</v>
      </c>
      <c r="H379" s="70">
        <v>17569</v>
      </c>
      <c r="I379" s="49" t="s">
        <v>437</v>
      </c>
      <c r="J379" s="43"/>
      <c r="K379" s="15">
        <v>1</v>
      </c>
      <c r="L379" s="2">
        <v>0</v>
      </c>
      <c r="M379" s="2">
        <v>9</v>
      </c>
      <c r="N379" s="2">
        <v>113</v>
      </c>
      <c r="O379" s="2">
        <v>22</v>
      </c>
      <c r="P379" s="2">
        <v>22</v>
      </c>
      <c r="Q379" s="2">
        <v>12</v>
      </c>
      <c r="R379" s="2">
        <v>1</v>
      </c>
      <c r="V379" s="16"/>
      <c r="W379" s="18">
        <f t="shared" si="45"/>
        <v>180</v>
      </c>
      <c r="X379" s="15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I379" s="16"/>
      <c r="AJ379" s="18">
        <f t="shared" si="46"/>
        <v>0</v>
      </c>
      <c r="AK379" s="15">
        <v>0</v>
      </c>
      <c r="AL379" s="2">
        <v>0</v>
      </c>
      <c r="AM379" s="2">
        <v>4</v>
      </c>
      <c r="AN379" s="2">
        <v>91</v>
      </c>
      <c r="AO379" s="2">
        <v>19</v>
      </c>
      <c r="AP379" s="2">
        <v>15</v>
      </c>
      <c r="AQ379" s="2">
        <v>14</v>
      </c>
      <c r="AR379" s="2">
        <v>2</v>
      </c>
      <c r="AV379" s="16"/>
      <c r="AW379" s="18">
        <f t="shared" si="47"/>
        <v>145</v>
      </c>
      <c r="AX379" s="15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I379" s="16"/>
      <c r="BJ379" s="18">
        <f t="shared" si="48"/>
        <v>0</v>
      </c>
      <c r="BK379" s="15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V379" s="16"/>
      <c r="BW379" s="18">
        <f t="shared" si="49"/>
        <v>0</v>
      </c>
      <c r="BX379" s="15">
        <v>0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I379" s="16"/>
      <c r="CJ379" s="18">
        <f t="shared" si="50"/>
        <v>0</v>
      </c>
      <c r="CK379" s="15">
        <v>0</v>
      </c>
      <c r="CL379" s="2">
        <v>0</v>
      </c>
      <c r="CM379" s="2">
        <v>0</v>
      </c>
      <c r="CN379" s="2">
        <v>0</v>
      </c>
      <c r="CO379" s="2">
        <v>0</v>
      </c>
      <c r="CP379" s="2">
        <v>0</v>
      </c>
      <c r="CQ379" s="2">
        <v>0</v>
      </c>
      <c r="CR379" s="2">
        <v>0</v>
      </c>
      <c r="CV379" s="16"/>
      <c r="CW379" s="18">
        <f t="shared" si="51"/>
        <v>0</v>
      </c>
    </row>
    <row r="380" spans="1:101" ht="13.05" customHeight="1" x14ac:dyDescent="0.2">
      <c r="A380" s="46" t="s">
        <v>15</v>
      </c>
      <c r="B380" s="46" t="s">
        <v>438</v>
      </c>
      <c r="C380" s="91">
        <v>401</v>
      </c>
      <c r="D380" s="46" t="s">
        <v>16</v>
      </c>
      <c r="E380" s="46" t="s">
        <v>15</v>
      </c>
      <c r="F380" s="46" t="s">
        <v>438</v>
      </c>
      <c r="G380" s="47" t="s">
        <v>31</v>
      </c>
      <c r="H380" s="70">
        <v>202</v>
      </c>
      <c r="I380" s="49" t="s">
        <v>439</v>
      </c>
      <c r="J380" s="43"/>
      <c r="K380" s="15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V380" s="16"/>
      <c r="W380" s="18">
        <f t="shared" si="45"/>
        <v>0</v>
      </c>
      <c r="X380" s="15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I380" s="16"/>
      <c r="AJ380" s="18">
        <f t="shared" si="46"/>
        <v>0</v>
      </c>
      <c r="AK380" s="15">
        <v>0</v>
      </c>
      <c r="AL380" s="2">
        <v>0</v>
      </c>
      <c r="AM380" s="2">
        <v>0</v>
      </c>
      <c r="AN380" s="2">
        <v>0</v>
      </c>
      <c r="AO380" s="2">
        <v>0</v>
      </c>
      <c r="AP380" s="2">
        <v>0</v>
      </c>
      <c r="AQ380" s="2">
        <v>0</v>
      </c>
      <c r="AR380" s="2">
        <v>0</v>
      </c>
      <c r="AV380" s="16"/>
      <c r="AW380" s="18">
        <f t="shared" si="47"/>
        <v>0</v>
      </c>
      <c r="AX380" s="15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I380" s="16"/>
      <c r="BJ380" s="18">
        <f t="shared" si="48"/>
        <v>0</v>
      </c>
      <c r="BK380" s="15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">
        <v>0</v>
      </c>
      <c r="BR380" s="2">
        <v>0</v>
      </c>
      <c r="BV380" s="16"/>
      <c r="BW380" s="18">
        <f t="shared" si="49"/>
        <v>0</v>
      </c>
      <c r="BX380" s="15">
        <v>0</v>
      </c>
      <c r="BY380" s="2">
        <v>0</v>
      </c>
      <c r="BZ380" s="2">
        <v>0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I380" s="16"/>
      <c r="CJ380" s="18">
        <f t="shared" si="50"/>
        <v>0</v>
      </c>
      <c r="CK380" s="15">
        <v>0</v>
      </c>
      <c r="CL380" s="2">
        <v>0</v>
      </c>
      <c r="CM380" s="2">
        <v>0</v>
      </c>
      <c r="CN380" s="2">
        <v>0</v>
      </c>
      <c r="CO380" s="2">
        <v>0</v>
      </c>
      <c r="CP380" s="2">
        <v>0</v>
      </c>
      <c r="CQ380" s="2">
        <v>0</v>
      </c>
      <c r="CR380" s="2">
        <v>0</v>
      </c>
      <c r="CV380" s="16"/>
      <c r="CW380" s="18">
        <f t="shared" si="51"/>
        <v>0</v>
      </c>
    </row>
    <row r="381" spans="1:101" ht="13.05" customHeight="1" x14ac:dyDescent="0.2">
      <c r="A381" s="46" t="s">
        <v>15</v>
      </c>
      <c r="B381" s="46" t="s">
        <v>438</v>
      </c>
      <c r="C381" s="91">
        <v>401</v>
      </c>
      <c r="D381" s="46" t="s">
        <v>16</v>
      </c>
      <c r="E381" s="46" t="s">
        <v>15</v>
      </c>
      <c r="F381" s="46" t="s">
        <v>438</v>
      </c>
      <c r="G381" s="47" t="s">
        <v>33</v>
      </c>
      <c r="H381" s="70">
        <v>27451</v>
      </c>
      <c r="I381" s="49" t="s">
        <v>440</v>
      </c>
      <c r="J381" s="43"/>
      <c r="K381" s="15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V381" s="16"/>
      <c r="W381" s="18">
        <f t="shared" si="45"/>
        <v>0</v>
      </c>
      <c r="X381" s="15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I381" s="16"/>
      <c r="AJ381" s="18">
        <f t="shared" si="46"/>
        <v>0</v>
      </c>
      <c r="AK381" s="15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2">
        <v>0</v>
      </c>
      <c r="AV381" s="16"/>
      <c r="AW381" s="18">
        <f t="shared" si="47"/>
        <v>0</v>
      </c>
      <c r="AX381" s="15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I381" s="16"/>
      <c r="BJ381" s="18">
        <f t="shared" si="48"/>
        <v>0</v>
      </c>
      <c r="BK381" s="15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">
        <v>0</v>
      </c>
      <c r="BR381" s="2">
        <v>0</v>
      </c>
      <c r="BV381" s="16"/>
      <c r="BW381" s="18">
        <f t="shared" si="49"/>
        <v>0</v>
      </c>
      <c r="BX381" s="15">
        <v>0</v>
      </c>
      <c r="BY381" s="2">
        <v>0</v>
      </c>
      <c r="BZ381" s="2">
        <v>0</v>
      </c>
      <c r="CA381" s="2">
        <v>0</v>
      </c>
      <c r="CB381" s="2">
        <v>0</v>
      </c>
      <c r="CC381" s="2">
        <v>0</v>
      </c>
      <c r="CD381" s="2">
        <v>0</v>
      </c>
      <c r="CE381" s="2">
        <v>0</v>
      </c>
      <c r="CI381" s="16"/>
      <c r="CJ381" s="18">
        <f t="shared" si="50"/>
        <v>0</v>
      </c>
      <c r="CK381" s="15">
        <v>0</v>
      </c>
      <c r="CL381" s="2">
        <v>0</v>
      </c>
      <c r="CM381" s="2">
        <v>0</v>
      </c>
      <c r="CN381" s="2">
        <v>0</v>
      </c>
      <c r="CO381" s="2">
        <v>0</v>
      </c>
      <c r="CP381" s="2">
        <v>0</v>
      </c>
      <c r="CQ381" s="2">
        <v>0</v>
      </c>
      <c r="CR381" s="2">
        <v>0</v>
      </c>
      <c r="CV381" s="16"/>
      <c r="CW381" s="18">
        <f t="shared" si="51"/>
        <v>0</v>
      </c>
    </row>
    <row r="382" spans="1:101" ht="13.05" customHeight="1" x14ac:dyDescent="0.2">
      <c r="A382" s="46" t="s">
        <v>15</v>
      </c>
      <c r="B382" s="46" t="s">
        <v>438</v>
      </c>
      <c r="C382" s="91">
        <v>401</v>
      </c>
      <c r="D382" s="46" t="s">
        <v>16</v>
      </c>
      <c r="E382" s="46" t="s">
        <v>15</v>
      </c>
      <c r="F382" s="46" t="s">
        <v>438</v>
      </c>
      <c r="G382" s="47" t="s">
        <v>33</v>
      </c>
      <c r="H382" s="70">
        <v>205</v>
      </c>
      <c r="I382" s="49" t="s">
        <v>441</v>
      </c>
      <c r="J382" s="43"/>
      <c r="K382" s="15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V382" s="16"/>
      <c r="W382" s="18">
        <f t="shared" si="45"/>
        <v>0</v>
      </c>
      <c r="X382" s="15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I382" s="16"/>
      <c r="AJ382" s="18">
        <f t="shared" si="46"/>
        <v>0</v>
      </c>
      <c r="AK382" s="15">
        <v>0</v>
      </c>
      <c r="AL382" s="2">
        <v>0</v>
      </c>
      <c r="AM382" s="2">
        <v>0</v>
      </c>
      <c r="AN382" s="2">
        <v>0</v>
      </c>
      <c r="AO382" s="2">
        <v>0</v>
      </c>
      <c r="AP382" s="2">
        <v>0</v>
      </c>
      <c r="AQ382" s="2">
        <v>0</v>
      </c>
      <c r="AR382" s="2">
        <v>0</v>
      </c>
      <c r="AV382" s="16"/>
      <c r="AW382" s="18">
        <f t="shared" si="47"/>
        <v>0</v>
      </c>
      <c r="AX382" s="15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  <c r="BI382" s="16"/>
      <c r="BJ382" s="18">
        <f t="shared" si="48"/>
        <v>0</v>
      </c>
      <c r="BK382" s="15">
        <v>0</v>
      </c>
      <c r="BL382" s="2">
        <v>0</v>
      </c>
      <c r="BM382" s="2">
        <v>0</v>
      </c>
      <c r="BN382" s="2">
        <v>0</v>
      </c>
      <c r="BO382" s="2">
        <v>0</v>
      </c>
      <c r="BP382" s="2">
        <v>0</v>
      </c>
      <c r="BQ382" s="2">
        <v>0</v>
      </c>
      <c r="BR382" s="2">
        <v>0</v>
      </c>
      <c r="BV382" s="16"/>
      <c r="BW382" s="18">
        <f t="shared" si="49"/>
        <v>0</v>
      </c>
      <c r="BX382" s="15">
        <v>0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I382" s="16"/>
      <c r="CJ382" s="18">
        <f t="shared" si="50"/>
        <v>0</v>
      </c>
      <c r="CK382" s="15">
        <v>0</v>
      </c>
      <c r="CL382" s="2">
        <v>0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V382" s="16"/>
      <c r="CW382" s="18">
        <f t="shared" si="51"/>
        <v>0</v>
      </c>
    </row>
    <row r="383" spans="1:101" ht="13.05" customHeight="1" x14ac:dyDescent="0.2">
      <c r="A383" s="46" t="s">
        <v>15</v>
      </c>
      <c r="B383" s="46" t="s">
        <v>438</v>
      </c>
      <c r="C383" s="91">
        <v>401</v>
      </c>
      <c r="D383" s="46" t="s">
        <v>16</v>
      </c>
      <c r="E383" s="46" t="s">
        <v>15</v>
      </c>
      <c r="F383" s="46" t="s">
        <v>438</v>
      </c>
      <c r="G383" s="47" t="s">
        <v>33</v>
      </c>
      <c r="H383" s="70">
        <v>204</v>
      </c>
      <c r="I383" s="49" t="s">
        <v>442</v>
      </c>
      <c r="J383" s="43"/>
      <c r="K383" s="15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V383" s="16"/>
      <c r="W383" s="18">
        <f t="shared" si="45"/>
        <v>0</v>
      </c>
      <c r="X383" s="15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I383" s="16"/>
      <c r="AJ383" s="18">
        <f t="shared" si="46"/>
        <v>0</v>
      </c>
      <c r="AK383" s="15">
        <v>0</v>
      </c>
      <c r="AL383" s="2">
        <v>0</v>
      </c>
      <c r="AM383" s="2">
        <v>0</v>
      </c>
      <c r="AN383" s="2">
        <v>0</v>
      </c>
      <c r="AO383" s="2">
        <v>0</v>
      </c>
      <c r="AP383" s="2">
        <v>0</v>
      </c>
      <c r="AQ383" s="2">
        <v>0</v>
      </c>
      <c r="AR383" s="2">
        <v>0</v>
      </c>
      <c r="AV383" s="16"/>
      <c r="AW383" s="18">
        <f t="shared" si="47"/>
        <v>0</v>
      </c>
      <c r="AX383" s="15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  <c r="BI383" s="16"/>
      <c r="BJ383" s="18">
        <f t="shared" si="48"/>
        <v>0</v>
      </c>
      <c r="BK383" s="15">
        <v>0</v>
      </c>
      <c r="BL383" s="2">
        <v>0</v>
      </c>
      <c r="BM383" s="2">
        <v>0</v>
      </c>
      <c r="BN383" s="2">
        <v>0</v>
      </c>
      <c r="BO383" s="2">
        <v>0</v>
      </c>
      <c r="BP383" s="2">
        <v>0</v>
      </c>
      <c r="BQ383" s="2">
        <v>0</v>
      </c>
      <c r="BR383" s="2">
        <v>0</v>
      </c>
      <c r="BV383" s="16"/>
      <c r="BW383" s="18">
        <f t="shared" si="49"/>
        <v>0</v>
      </c>
      <c r="BX383" s="15">
        <v>0</v>
      </c>
      <c r="BY383" s="2">
        <v>0</v>
      </c>
      <c r="BZ383" s="2">
        <v>0</v>
      </c>
      <c r="CA383" s="2">
        <v>0</v>
      </c>
      <c r="CB383" s="2">
        <v>0</v>
      </c>
      <c r="CC383" s="2">
        <v>0</v>
      </c>
      <c r="CD383" s="2">
        <v>0</v>
      </c>
      <c r="CE383" s="2">
        <v>0</v>
      </c>
      <c r="CI383" s="16"/>
      <c r="CJ383" s="18">
        <f t="shared" si="50"/>
        <v>0</v>
      </c>
      <c r="CK383" s="15">
        <v>0</v>
      </c>
      <c r="CL383" s="2">
        <v>0</v>
      </c>
      <c r="CM383" s="2">
        <v>0</v>
      </c>
      <c r="CN383" s="2">
        <v>0</v>
      </c>
      <c r="CO383" s="2">
        <v>0</v>
      </c>
      <c r="CP383" s="2">
        <v>0</v>
      </c>
      <c r="CQ383" s="2">
        <v>0</v>
      </c>
      <c r="CR383" s="2">
        <v>0</v>
      </c>
      <c r="CV383" s="16"/>
      <c r="CW383" s="18">
        <f t="shared" si="51"/>
        <v>0</v>
      </c>
    </row>
    <row r="384" spans="1:101" ht="13.05" customHeight="1" x14ac:dyDescent="0.2">
      <c r="A384" s="46" t="s">
        <v>15</v>
      </c>
      <c r="B384" s="46" t="s">
        <v>438</v>
      </c>
      <c r="C384" s="91">
        <v>401</v>
      </c>
      <c r="D384" s="46" t="s">
        <v>16</v>
      </c>
      <c r="E384" s="46" t="s">
        <v>15</v>
      </c>
      <c r="F384" s="46" t="s">
        <v>438</v>
      </c>
      <c r="G384" s="47" t="s">
        <v>33</v>
      </c>
      <c r="H384" s="70">
        <v>6695</v>
      </c>
      <c r="I384" s="49" t="s">
        <v>443</v>
      </c>
      <c r="J384" s="43"/>
      <c r="K384" s="15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V384" s="16"/>
      <c r="W384" s="18">
        <f t="shared" si="45"/>
        <v>0</v>
      </c>
      <c r="X384" s="15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I384" s="16"/>
      <c r="AJ384" s="18">
        <f t="shared" si="46"/>
        <v>0</v>
      </c>
      <c r="AK384" s="15">
        <v>0</v>
      </c>
      <c r="AL384" s="2">
        <v>0</v>
      </c>
      <c r="AM384" s="2">
        <v>0</v>
      </c>
      <c r="AN384" s="2">
        <v>0</v>
      </c>
      <c r="AO384" s="2">
        <v>0</v>
      </c>
      <c r="AP384" s="2">
        <v>0</v>
      </c>
      <c r="AQ384" s="2">
        <v>0</v>
      </c>
      <c r="AR384" s="2">
        <v>0</v>
      </c>
      <c r="AV384" s="16"/>
      <c r="AW384" s="18">
        <f t="shared" si="47"/>
        <v>0</v>
      </c>
      <c r="AX384" s="15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0</v>
      </c>
      <c r="BI384" s="16"/>
      <c r="BJ384" s="18">
        <f t="shared" si="48"/>
        <v>0</v>
      </c>
      <c r="BK384" s="15">
        <v>0</v>
      </c>
      <c r="BL384" s="2">
        <v>0</v>
      </c>
      <c r="BM384" s="2">
        <v>0</v>
      </c>
      <c r="BN384" s="2">
        <v>0</v>
      </c>
      <c r="BO384" s="2">
        <v>0</v>
      </c>
      <c r="BP384" s="2">
        <v>0</v>
      </c>
      <c r="BQ384" s="2">
        <v>0</v>
      </c>
      <c r="BR384" s="2">
        <v>0</v>
      </c>
      <c r="BV384" s="16"/>
      <c r="BW384" s="18">
        <f t="shared" si="49"/>
        <v>0</v>
      </c>
      <c r="BX384" s="15">
        <v>0</v>
      </c>
      <c r="BY384" s="2">
        <v>0</v>
      </c>
      <c r="BZ384" s="2">
        <v>0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I384" s="16"/>
      <c r="CJ384" s="18">
        <f t="shared" si="50"/>
        <v>0</v>
      </c>
      <c r="CK384" s="15">
        <v>0</v>
      </c>
      <c r="CL384" s="2">
        <v>0</v>
      </c>
      <c r="CM384" s="2">
        <v>0</v>
      </c>
      <c r="CN384" s="2">
        <v>0</v>
      </c>
      <c r="CO384" s="2">
        <v>0</v>
      </c>
      <c r="CP384" s="2">
        <v>0</v>
      </c>
      <c r="CQ384" s="2">
        <v>0</v>
      </c>
      <c r="CR384" s="2">
        <v>0</v>
      </c>
      <c r="CV384" s="16"/>
      <c r="CW384" s="18">
        <f t="shared" si="51"/>
        <v>0</v>
      </c>
    </row>
    <row r="385" spans="1:101" ht="13.05" customHeight="1" x14ac:dyDescent="0.2">
      <c r="A385" s="46" t="s">
        <v>15</v>
      </c>
      <c r="B385" s="46" t="s">
        <v>438</v>
      </c>
      <c r="C385" s="91">
        <v>401</v>
      </c>
      <c r="D385" s="46" t="s">
        <v>16</v>
      </c>
      <c r="E385" s="46" t="s">
        <v>15</v>
      </c>
      <c r="F385" s="46" t="s">
        <v>438</v>
      </c>
      <c r="G385" s="47" t="s">
        <v>59</v>
      </c>
      <c r="H385" s="70">
        <v>15657</v>
      </c>
      <c r="I385" s="49" t="s">
        <v>444</v>
      </c>
      <c r="J385" s="43"/>
      <c r="K385" s="15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V385" s="16"/>
      <c r="W385" s="18">
        <f t="shared" si="45"/>
        <v>0</v>
      </c>
      <c r="X385" s="15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I385" s="16"/>
      <c r="AJ385" s="18">
        <f t="shared" si="46"/>
        <v>0</v>
      </c>
      <c r="AK385" s="15">
        <v>0</v>
      </c>
      <c r="AL385" s="2">
        <v>0</v>
      </c>
      <c r="AM385" s="2">
        <v>0</v>
      </c>
      <c r="AN385" s="2">
        <v>0</v>
      </c>
      <c r="AO385" s="2">
        <v>0</v>
      </c>
      <c r="AP385" s="2">
        <v>0</v>
      </c>
      <c r="AQ385" s="2">
        <v>0</v>
      </c>
      <c r="AR385" s="2">
        <v>0</v>
      </c>
      <c r="AV385" s="16"/>
      <c r="AW385" s="18">
        <f t="shared" si="47"/>
        <v>0</v>
      </c>
      <c r="AX385" s="15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I385" s="16"/>
      <c r="BJ385" s="18">
        <f t="shared" si="48"/>
        <v>0</v>
      </c>
      <c r="BK385" s="15">
        <v>0</v>
      </c>
      <c r="BL385" s="2">
        <v>0</v>
      </c>
      <c r="BM385" s="2">
        <v>0</v>
      </c>
      <c r="BN385" s="2">
        <v>0</v>
      </c>
      <c r="BO385" s="2">
        <v>0</v>
      </c>
      <c r="BP385" s="2">
        <v>0</v>
      </c>
      <c r="BQ385" s="2">
        <v>0</v>
      </c>
      <c r="BR385" s="2">
        <v>0</v>
      </c>
      <c r="BV385" s="16"/>
      <c r="BW385" s="18">
        <f t="shared" si="49"/>
        <v>0</v>
      </c>
      <c r="BX385" s="15">
        <v>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I385" s="16"/>
      <c r="CJ385" s="18">
        <f t="shared" si="50"/>
        <v>0</v>
      </c>
      <c r="CK385" s="15">
        <v>0</v>
      </c>
      <c r="CL385" s="2">
        <v>0</v>
      </c>
      <c r="CM385" s="2">
        <v>0</v>
      </c>
      <c r="CN385" s="2">
        <v>0</v>
      </c>
      <c r="CO385" s="2">
        <v>0</v>
      </c>
      <c r="CP385" s="2">
        <v>0</v>
      </c>
      <c r="CQ385" s="2">
        <v>0</v>
      </c>
      <c r="CR385" s="2">
        <v>0</v>
      </c>
      <c r="CV385" s="16"/>
      <c r="CW385" s="18">
        <f t="shared" si="51"/>
        <v>0</v>
      </c>
    </row>
    <row r="386" spans="1:101" ht="13.05" customHeight="1" x14ac:dyDescent="0.2">
      <c r="A386" s="46" t="s">
        <v>15</v>
      </c>
      <c r="B386" s="46" t="s">
        <v>438</v>
      </c>
      <c r="C386" s="91">
        <v>401</v>
      </c>
      <c r="D386" s="46" t="s">
        <v>16</v>
      </c>
      <c r="E386" s="46" t="s">
        <v>15</v>
      </c>
      <c r="F386" s="46" t="s">
        <v>438</v>
      </c>
      <c r="G386" s="47" t="s">
        <v>33</v>
      </c>
      <c r="H386" s="70">
        <v>15854</v>
      </c>
      <c r="I386" s="49" t="s">
        <v>445</v>
      </c>
      <c r="J386" s="43"/>
      <c r="K386" s="15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V386" s="16"/>
      <c r="W386" s="18">
        <f t="shared" si="45"/>
        <v>0</v>
      </c>
      <c r="X386" s="15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I386" s="16"/>
      <c r="AJ386" s="18">
        <f t="shared" si="46"/>
        <v>0</v>
      </c>
      <c r="AK386" s="15">
        <v>0</v>
      </c>
      <c r="AL386" s="2">
        <v>0</v>
      </c>
      <c r="AM386" s="2">
        <v>0</v>
      </c>
      <c r="AN386" s="2">
        <v>0</v>
      </c>
      <c r="AO386" s="2">
        <v>0</v>
      </c>
      <c r="AP386" s="2">
        <v>0</v>
      </c>
      <c r="AQ386" s="2">
        <v>0</v>
      </c>
      <c r="AR386" s="2">
        <v>0</v>
      </c>
      <c r="AV386" s="16"/>
      <c r="AW386" s="18">
        <f t="shared" si="47"/>
        <v>0</v>
      </c>
      <c r="AX386" s="15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I386" s="16"/>
      <c r="BJ386" s="18">
        <f t="shared" si="48"/>
        <v>0</v>
      </c>
      <c r="BK386" s="15">
        <v>0</v>
      </c>
      <c r="BL386" s="2">
        <v>0</v>
      </c>
      <c r="BM386" s="2">
        <v>0</v>
      </c>
      <c r="BN386" s="2">
        <v>0</v>
      </c>
      <c r="BO386" s="2">
        <v>0</v>
      </c>
      <c r="BP386" s="2">
        <v>0</v>
      </c>
      <c r="BQ386" s="2">
        <v>0</v>
      </c>
      <c r="BR386" s="2">
        <v>0</v>
      </c>
      <c r="BV386" s="16"/>
      <c r="BW386" s="18">
        <f t="shared" si="49"/>
        <v>0</v>
      </c>
      <c r="BX386" s="15">
        <v>0</v>
      </c>
      <c r="BY386" s="2">
        <v>0</v>
      </c>
      <c r="BZ386" s="2">
        <v>0</v>
      </c>
      <c r="CA386" s="2">
        <v>0</v>
      </c>
      <c r="CB386" s="2">
        <v>0</v>
      </c>
      <c r="CC386" s="2">
        <v>0</v>
      </c>
      <c r="CD386" s="2">
        <v>0</v>
      </c>
      <c r="CE386" s="2">
        <v>0</v>
      </c>
      <c r="CI386" s="16"/>
      <c r="CJ386" s="18">
        <f t="shared" si="50"/>
        <v>0</v>
      </c>
      <c r="CK386" s="15">
        <v>0</v>
      </c>
      <c r="CL386" s="2">
        <v>0</v>
      </c>
      <c r="CM386" s="2">
        <v>0</v>
      </c>
      <c r="CN386" s="2">
        <v>0</v>
      </c>
      <c r="CO386" s="2">
        <v>0</v>
      </c>
      <c r="CP386" s="2">
        <v>0</v>
      </c>
      <c r="CQ386" s="2">
        <v>0</v>
      </c>
      <c r="CR386" s="2">
        <v>0</v>
      </c>
      <c r="CV386" s="16"/>
      <c r="CW386" s="18">
        <f t="shared" si="51"/>
        <v>0</v>
      </c>
    </row>
    <row r="387" spans="1:101" ht="13.05" customHeight="1" x14ac:dyDescent="0.2">
      <c r="A387" s="46" t="s">
        <v>15</v>
      </c>
      <c r="B387" s="46" t="s">
        <v>438</v>
      </c>
      <c r="C387" s="91">
        <v>401</v>
      </c>
      <c r="D387" s="46" t="s">
        <v>16</v>
      </c>
      <c r="E387" s="46" t="s">
        <v>15</v>
      </c>
      <c r="F387" s="46" t="s">
        <v>438</v>
      </c>
      <c r="G387" s="47" t="s">
        <v>33</v>
      </c>
      <c r="H387" s="70">
        <v>17685</v>
      </c>
      <c r="I387" s="49" t="s">
        <v>446</v>
      </c>
      <c r="J387" s="43"/>
      <c r="K387" s="15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V387" s="16"/>
      <c r="W387" s="18">
        <f t="shared" si="45"/>
        <v>0</v>
      </c>
      <c r="X387" s="15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I387" s="16"/>
      <c r="AJ387" s="18">
        <f t="shared" si="46"/>
        <v>0</v>
      </c>
      <c r="AK387" s="15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Q387" s="2">
        <v>0</v>
      </c>
      <c r="AR387" s="2">
        <v>0</v>
      </c>
      <c r="AV387" s="16"/>
      <c r="AW387" s="18">
        <f t="shared" si="47"/>
        <v>0</v>
      </c>
      <c r="AX387" s="15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  <c r="BI387" s="16"/>
      <c r="BJ387" s="18">
        <f t="shared" si="48"/>
        <v>0</v>
      </c>
      <c r="BK387" s="15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Q387" s="2">
        <v>0</v>
      </c>
      <c r="BR387" s="2">
        <v>0</v>
      </c>
      <c r="BV387" s="16"/>
      <c r="BW387" s="18">
        <f t="shared" si="49"/>
        <v>0</v>
      </c>
      <c r="BX387" s="15">
        <v>0</v>
      </c>
      <c r="BY387" s="2">
        <v>0</v>
      </c>
      <c r="BZ387" s="2">
        <v>0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I387" s="16"/>
      <c r="CJ387" s="18">
        <f t="shared" si="50"/>
        <v>0</v>
      </c>
      <c r="CK387" s="15">
        <v>0</v>
      </c>
      <c r="CL387" s="2">
        <v>0</v>
      </c>
      <c r="CM387" s="2">
        <v>0</v>
      </c>
      <c r="CN387" s="2">
        <v>0</v>
      </c>
      <c r="CO387" s="2">
        <v>0</v>
      </c>
      <c r="CP387" s="2">
        <v>0</v>
      </c>
      <c r="CQ387" s="2">
        <v>0</v>
      </c>
      <c r="CR387" s="2">
        <v>0</v>
      </c>
      <c r="CV387" s="16"/>
      <c r="CW387" s="18">
        <f t="shared" si="51"/>
        <v>0</v>
      </c>
    </row>
    <row r="388" spans="1:101" ht="13.05" customHeight="1" x14ac:dyDescent="0.2">
      <c r="A388" s="46" t="s">
        <v>15</v>
      </c>
      <c r="B388" s="46" t="s">
        <v>438</v>
      </c>
      <c r="C388" s="91">
        <v>401</v>
      </c>
      <c r="D388" s="46" t="s">
        <v>16</v>
      </c>
      <c r="E388" s="46" t="s">
        <v>15</v>
      </c>
      <c r="F388" s="46" t="s">
        <v>438</v>
      </c>
      <c r="G388" s="47" t="s">
        <v>33</v>
      </c>
      <c r="H388" s="70">
        <v>31671</v>
      </c>
      <c r="I388" s="49" t="s">
        <v>447</v>
      </c>
      <c r="J388" s="43"/>
      <c r="K388" s="15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V388" s="16"/>
      <c r="W388" s="18">
        <f t="shared" si="45"/>
        <v>0</v>
      </c>
      <c r="X388" s="15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I388" s="16"/>
      <c r="AJ388" s="18">
        <f t="shared" si="46"/>
        <v>0</v>
      </c>
      <c r="AK388" s="15">
        <v>0</v>
      </c>
      <c r="AL388" s="2">
        <v>0</v>
      </c>
      <c r="AM388" s="2">
        <v>0</v>
      </c>
      <c r="AN388" s="2">
        <v>0</v>
      </c>
      <c r="AO388" s="2">
        <v>0</v>
      </c>
      <c r="AP388" s="2">
        <v>0</v>
      </c>
      <c r="AQ388" s="2">
        <v>0</v>
      </c>
      <c r="AR388" s="2">
        <v>0</v>
      </c>
      <c r="AV388" s="16"/>
      <c r="AW388" s="18">
        <f t="shared" si="47"/>
        <v>0</v>
      </c>
      <c r="AX388" s="15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0</v>
      </c>
      <c r="BI388" s="16"/>
      <c r="BJ388" s="18">
        <f t="shared" si="48"/>
        <v>0</v>
      </c>
      <c r="BK388" s="15">
        <v>0</v>
      </c>
      <c r="BL388" s="2">
        <v>0</v>
      </c>
      <c r="BM388" s="2">
        <v>0</v>
      </c>
      <c r="BN388" s="2">
        <v>0</v>
      </c>
      <c r="BO388" s="2">
        <v>0</v>
      </c>
      <c r="BP388" s="2">
        <v>0</v>
      </c>
      <c r="BQ388" s="2">
        <v>0</v>
      </c>
      <c r="BR388" s="2">
        <v>0</v>
      </c>
      <c r="BV388" s="16"/>
      <c r="BW388" s="18">
        <f t="shared" si="49"/>
        <v>0</v>
      </c>
      <c r="BX388" s="15">
        <v>0</v>
      </c>
      <c r="BY388" s="2">
        <v>0</v>
      </c>
      <c r="BZ388" s="2">
        <v>0</v>
      </c>
      <c r="CA388" s="2">
        <v>0</v>
      </c>
      <c r="CB388" s="2">
        <v>0</v>
      </c>
      <c r="CC388" s="2">
        <v>0</v>
      </c>
      <c r="CD388" s="2">
        <v>0</v>
      </c>
      <c r="CE388" s="2">
        <v>0</v>
      </c>
      <c r="CI388" s="16"/>
      <c r="CJ388" s="18">
        <f t="shared" si="50"/>
        <v>0</v>
      </c>
      <c r="CK388" s="15">
        <v>0</v>
      </c>
      <c r="CL388" s="2">
        <v>0</v>
      </c>
      <c r="CM388" s="2">
        <v>0</v>
      </c>
      <c r="CN388" s="2">
        <v>0</v>
      </c>
      <c r="CO388" s="2">
        <v>0</v>
      </c>
      <c r="CP388" s="2">
        <v>0</v>
      </c>
      <c r="CQ388" s="2">
        <v>0</v>
      </c>
      <c r="CR388" s="2">
        <v>0</v>
      </c>
      <c r="CV388" s="16"/>
      <c r="CW388" s="18">
        <f t="shared" si="51"/>
        <v>0</v>
      </c>
    </row>
    <row r="389" spans="1:101" ht="13.05" customHeight="1" x14ac:dyDescent="0.2">
      <c r="A389" s="46" t="s">
        <v>15</v>
      </c>
      <c r="B389" s="46" t="s">
        <v>438</v>
      </c>
      <c r="C389" s="91">
        <v>401</v>
      </c>
      <c r="D389" s="46" t="s">
        <v>16</v>
      </c>
      <c r="E389" s="46" t="s">
        <v>15</v>
      </c>
      <c r="F389" s="46" t="s">
        <v>438</v>
      </c>
      <c r="G389" s="47" t="s">
        <v>33</v>
      </c>
      <c r="H389" s="70">
        <v>31239</v>
      </c>
      <c r="I389" s="49" t="s">
        <v>448</v>
      </c>
      <c r="J389" s="43"/>
      <c r="K389" s="15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V389" s="16"/>
      <c r="W389" s="18">
        <f t="shared" si="45"/>
        <v>0</v>
      </c>
      <c r="X389" s="15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I389" s="16"/>
      <c r="AJ389" s="18">
        <f t="shared" si="46"/>
        <v>0</v>
      </c>
      <c r="AK389" s="15">
        <v>0</v>
      </c>
      <c r="AL389" s="2">
        <v>0</v>
      </c>
      <c r="AM389" s="2">
        <v>0</v>
      </c>
      <c r="AN389" s="2">
        <v>0</v>
      </c>
      <c r="AO389" s="2">
        <v>0</v>
      </c>
      <c r="AP389" s="2">
        <v>0</v>
      </c>
      <c r="AQ389" s="2">
        <v>0</v>
      </c>
      <c r="AR389" s="2">
        <v>0</v>
      </c>
      <c r="AV389" s="16"/>
      <c r="AW389" s="18">
        <f t="shared" si="47"/>
        <v>0</v>
      </c>
      <c r="AX389" s="15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0</v>
      </c>
      <c r="BI389" s="16"/>
      <c r="BJ389" s="18">
        <f t="shared" si="48"/>
        <v>0</v>
      </c>
      <c r="BK389" s="15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Q389" s="2">
        <v>0</v>
      </c>
      <c r="BR389" s="2">
        <v>0</v>
      </c>
      <c r="BV389" s="16"/>
      <c r="BW389" s="18">
        <f t="shared" si="49"/>
        <v>0</v>
      </c>
      <c r="BX389" s="15">
        <v>0</v>
      </c>
      <c r="BY389" s="2">
        <v>0</v>
      </c>
      <c r="BZ389" s="2">
        <v>0</v>
      </c>
      <c r="CA389" s="2">
        <v>0</v>
      </c>
      <c r="CB389" s="2">
        <v>0</v>
      </c>
      <c r="CC389" s="2">
        <v>0</v>
      </c>
      <c r="CD389" s="2">
        <v>0</v>
      </c>
      <c r="CE389" s="2">
        <v>0</v>
      </c>
      <c r="CI389" s="16"/>
      <c r="CJ389" s="18">
        <f t="shared" si="50"/>
        <v>0</v>
      </c>
      <c r="CK389" s="15">
        <v>0</v>
      </c>
      <c r="CL389" s="2">
        <v>0</v>
      </c>
      <c r="CM389" s="2">
        <v>0</v>
      </c>
      <c r="CN389" s="2">
        <v>0</v>
      </c>
      <c r="CO389" s="2">
        <v>0</v>
      </c>
      <c r="CP389" s="2">
        <v>0</v>
      </c>
      <c r="CQ389" s="2">
        <v>0</v>
      </c>
      <c r="CR389" s="2">
        <v>0</v>
      </c>
      <c r="CV389" s="16"/>
      <c r="CW389" s="18">
        <f t="shared" si="51"/>
        <v>0</v>
      </c>
    </row>
    <row r="390" spans="1:101" ht="13.05" customHeight="1" x14ac:dyDescent="0.2">
      <c r="A390" s="46" t="s">
        <v>15</v>
      </c>
      <c r="B390" s="46" t="s">
        <v>449</v>
      </c>
      <c r="C390" s="91">
        <v>401</v>
      </c>
      <c r="D390" s="46" t="s">
        <v>16</v>
      </c>
      <c r="E390" s="46" t="s">
        <v>15</v>
      </c>
      <c r="F390" s="46" t="s">
        <v>449</v>
      </c>
      <c r="G390" s="47" t="s">
        <v>297</v>
      </c>
      <c r="H390" s="70">
        <v>193</v>
      </c>
      <c r="I390" s="49" t="s">
        <v>449</v>
      </c>
      <c r="J390" s="43"/>
      <c r="K390" s="15">
        <v>0</v>
      </c>
      <c r="L390" s="2">
        <v>0</v>
      </c>
      <c r="M390" s="2">
        <v>0</v>
      </c>
      <c r="N390" s="2">
        <v>116</v>
      </c>
      <c r="O390" s="2">
        <v>99</v>
      </c>
      <c r="P390" s="2">
        <v>0</v>
      </c>
      <c r="Q390" s="2">
        <v>146</v>
      </c>
      <c r="R390" s="2">
        <v>78</v>
      </c>
      <c r="V390" s="16"/>
      <c r="W390" s="18">
        <f t="shared" ref="W390:W453" si="52">SUM(K390:V390)</f>
        <v>439</v>
      </c>
      <c r="X390" s="15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I390" s="16"/>
      <c r="AJ390" s="18">
        <f t="shared" ref="AJ390:AJ453" si="53">SUM(X390:AI390)</f>
        <v>0</v>
      </c>
      <c r="AK390" s="15">
        <v>0</v>
      </c>
      <c r="AL390" s="2">
        <v>0</v>
      </c>
      <c r="AM390" s="2">
        <v>0</v>
      </c>
      <c r="AN390" s="2">
        <v>110</v>
      </c>
      <c r="AO390" s="2">
        <v>94</v>
      </c>
      <c r="AP390" s="2">
        <v>0</v>
      </c>
      <c r="AQ390" s="2">
        <v>133</v>
      </c>
      <c r="AR390" s="2">
        <v>76</v>
      </c>
      <c r="AV390" s="16"/>
      <c r="AW390" s="18">
        <f t="shared" ref="AW390:AW453" si="54">SUM(AK390:AV390)</f>
        <v>413</v>
      </c>
      <c r="AX390" s="15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E390" s="2">
        <v>0</v>
      </c>
      <c r="BI390" s="16"/>
      <c r="BJ390" s="18">
        <f t="shared" ref="BJ390:BJ453" si="55">SUM(AX390:BI390)</f>
        <v>0</v>
      </c>
      <c r="BK390" s="15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Q390" s="2">
        <v>0</v>
      </c>
      <c r="BR390" s="2">
        <v>0</v>
      </c>
      <c r="BV390" s="16"/>
      <c r="BW390" s="18">
        <f t="shared" ref="BW390:BW453" si="56">SUM(BK390:BV390)</f>
        <v>0</v>
      </c>
      <c r="BX390" s="15">
        <v>0</v>
      </c>
      <c r="BY390" s="2">
        <v>0</v>
      </c>
      <c r="BZ390" s="2">
        <v>0</v>
      </c>
      <c r="CA390" s="2">
        <v>0</v>
      </c>
      <c r="CB390" s="2">
        <v>0</v>
      </c>
      <c r="CC390" s="2">
        <v>0</v>
      </c>
      <c r="CD390" s="2">
        <v>0</v>
      </c>
      <c r="CE390" s="2">
        <v>0</v>
      </c>
      <c r="CI390" s="16"/>
      <c r="CJ390" s="18">
        <f t="shared" ref="CJ390:CJ453" si="57">SUM(BX390:CI390)</f>
        <v>0</v>
      </c>
      <c r="CK390" s="15">
        <v>0</v>
      </c>
      <c r="CL390" s="2">
        <v>0</v>
      </c>
      <c r="CM390" s="2">
        <v>0</v>
      </c>
      <c r="CN390" s="2">
        <v>0</v>
      </c>
      <c r="CO390" s="2">
        <v>0</v>
      </c>
      <c r="CP390" s="2">
        <v>0</v>
      </c>
      <c r="CQ390" s="2">
        <v>0</v>
      </c>
      <c r="CR390" s="2">
        <v>0</v>
      </c>
      <c r="CV390" s="16"/>
      <c r="CW390" s="18">
        <f t="shared" ref="CW390:CW453" si="58">SUM(CK390:CV390)</f>
        <v>0</v>
      </c>
    </row>
    <row r="391" spans="1:101" ht="13.05" customHeight="1" x14ac:dyDescent="0.2">
      <c r="A391" s="46" t="s">
        <v>15</v>
      </c>
      <c r="B391" s="46" t="s">
        <v>449</v>
      </c>
      <c r="C391" s="91">
        <v>401</v>
      </c>
      <c r="D391" s="46" t="s">
        <v>16</v>
      </c>
      <c r="E391" s="46" t="s">
        <v>15</v>
      </c>
      <c r="F391" s="46" t="s">
        <v>449</v>
      </c>
      <c r="G391" s="47" t="s">
        <v>33</v>
      </c>
      <c r="H391" s="70">
        <v>194</v>
      </c>
      <c r="I391" s="49" t="s">
        <v>450</v>
      </c>
      <c r="J391" s="43"/>
      <c r="K391" s="15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V391" s="16"/>
      <c r="W391" s="18">
        <f t="shared" si="52"/>
        <v>0</v>
      </c>
      <c r="X391" s="15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I391" s="16"/>
      <c r="AJ391" s="18">
        <f t="shared" si="53"/>
        <v>0</v>
      </c>
      <c r="AK391" s="15">
        <v>0</v>
      </c>
      <c r="AL391" s="2">
        <v>0</v>
      </c>
      <c r="AM391" s="2">
        <v>0</v>
      </c>
      <c r="AN391" s="2">
        <v>0</v>
      </c>
      <c r="AO391" s="2">
        <v>0</v>
      </c>
      <c r="AP391" s="2">
        <v>0</v>
      </c>
      <c r="AQ391" s="2">
        <v>0</v>
      </c>
      <c r="AR391" s="2">
        <v>0</v>
      </c>
      <c r="AV391" s="16"/>
      <c r="AW391" s="18">
        <f t="shared" si="54"/>
        <v>0</v>
      </c>
      <c r="AX391" s="15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I391" s="16"/>
      <c r="BJ391" s="18">
        <f t="shared" si="55"/>
        <v>0</v>
      </c>
      <c r="BK391" s="15">
        <v>0</v>
      </c>
      <c r="BL391" s="2">
        <v>0</v>
      </c>
      <c r="BM391" s="2">
        <v>0</v>
      </c>
      <c r="BN391" s="2">
        <v>0</v>
      </c>
      <c r="BO391" s="2">
        <v>0</v>
      </c>
      <c r="BP391" s="2">
        <v>0</v>
      </c>
      <c r="BQ391" s="2">
        <v>0</v>
      </c>
      <c r="BR391" s="2">
        <v>0</v>
      </c>
      <c r="BV391" s="16"/>
      <c r="BW391" s="18">
        <f t="shared" si="56"/>
        <v>0</v>
      </c>
      <c r="BX391" s="15">
        <v>0</v>
      </c>
      <c r="BY391" s="2">
        <v>0</v>
      </c>
      <c r="BZ391" s="2">
        <v>0</v>
      </c>
      <c r="CA391" s="2">
        <v>0</v>
      </c>
      <c r="CB391" s="2">
        <v>0</v>
      </c>
      <c r="CC391" s="2">
        <v>0</v>
      </c>
      <c r="CD391" s="2">
        <v>0</v>
      </c>
      <c r="CE391" s="2">
        <v>0</v>
      </c>
      <c r="CI391" s="16"/>
      <c r="CJ391" s="18">
        <f t="shared" si="57"/>
        <v>0</v>
      </c>
      <c r="CK391" s="15">
        <v>0</v>
      </c>
      <c r="CL391" s="2">
        <v>0</v>
      </c>
      <c r="CM391" s="2">
        <v>0</v>
      </c>
      <c r="CN391" s="2">
        <v>0</v>
      </c>
      <c r="CO391" s="2">
        <v>0</v>
      </c>
      <c r="CP391" s="2">
        <v>0</v>
      </c>
      <c r="CQ391" s="2">
        <v>0</v>
      </c>
      <c r="CR391" s="2">
        <v>0</v>
      </c>
      <c r="CV391" s="16"/>
      <c r="CW391" s="18">
        <f t="shared" si="58"/>
        <v>0</v>
      </c>
    </row>
    <row r="392" spans="1:101" ht="13.05" customHeight="1" x14ac:dyDescent="0.2">
      <c r="A392" s="46" t="s">
        <v>15</v>
      </c>
      <c r="B392" s="46" t="s">
        <v>449</v>
      </c>
      <c r="C392" s="91">
        <v>401</v>
      </c>
      <c r="D392" s="46" t="s">
        <v>16</v>
      </c>
      <c r="E392" s="46" t="s">
        <v>15</v>
      </c>
      <c r="F392" s="46" t="s">
        <v>449</v>
      </c>
      <c r="G392" s="47" t="s">
        <v>33</v>
      </c>
      <c r="H392" s="70">
        <v>196</v>
      </c>
      <c r="I392" s="49" t="s">
        <v>451</v>
      </c>
      <c r="J392" s="43"/>
      <c r="K392" s="15">
        <v>0</v>
      </c>
      <c r="L392" s="2">
        <v>0</v>
      </c>
      <c r="M392" s="2">
        <v>37</v>
      </c>
      <c r="N392" s="2">
        <v>67</v>
      </c>
      <c r="O392" s="2">
        <v>15</v>
      </c>
      <c r="P392" s="2">
        <v>0</v>
      </c>
      <c r="Q392" s="2">
        <v>11</v>
      </c>
      <c r="R392" s="2">
        <v>7</v>
      </c>
      <c r="V392" s="16"/>
      <c r="W392" s="18">
        <f t="shared" si="52"/>
        <v>137</v>
      </c>
      <c r="X392" s="15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I392" s="16"/>
      <c r="AJ392" s="18">
        <f t="shared" si="53"/>
        <v>0</v>
      </c>
      <c r="AK392" s="15">
        <v>0</v>
      </c>
      <c r="AL392" s="2">
        <v>0</v>
      </c>
      <c r="AM392" s="2">
        <v>27</v>
      </c>
      <c r="AN392" s="2">
        <v>59</v>
      </c>
      <c r="AO392" s="2">
        <v>14</v>
      </c>
      <c r="AP392" s="2">
        <v>0</v>
      </c>
      <c r="AQ392" s="2">
        <v>9</v>
      </c>
      <c r="AR392" s="2">
        <v>7</v>
      </c>
      <c r="AV392" s="16"/>
      <c r="AW392" s="18">
        <f t="shared" si="54"/>
        <v>116</v>
      </c>
      <c r="AX392" s="15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I392" s="16"/>
      <c r="BJ392" s="18">
        <f t="shared" si="55"/>
        <v>0</v>
      </c>
      <c r="BK392" s="15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">
        <v>0</v>
      </c>
      <c r="BR392" s="2">
        <v>0</v>
      </c>
      <c r="BV392" s="16"/>
      <c r="BW392" s="18">
        <f t="shared" si="56"/>
        <v>0</v>
      </c>
      <c r="BX392" s="15">
        <v>0</v>
      </c>
      <c r="BY392" s="2">
        <v>0</v>
      </c>
      <c r="BZ392" s="2">
        <v>0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I392" s="16"/>
      <c r="CJ392" s="18">
        <f t="shared" si="57"/>
        <v>0</v>
      </c>
      <c r="CK392" s="15">
        <v>0</v>
      </c>
      <c r="CL392" s="2">
        <v>0</v>
      </c>
      <c r="CM392" s="2">
        <v>0</v>
      </c>
      <c r="CN392" s="2">
        <v>0</v>
      </c>
      <c r="CO392" s="2">
        <v>0</v>
      </c>
      <c r="CP392" s="2">
        <v>0</v>
      </c>
      <c r="CQ392" s="2">
        <v>0</v>
      </c>
      <c r="CR392" s="2">
        <v>0</v>
      </c>
      <c r="CV392" s="16"/>
      <c r="CW392" s="18">
        <f t="shared" si="58"/>
        <v>0</v>
      </c>
    </row>
    <row r="393" spans="1:101" ht="13.05" customHeight="1" x14ac:dyDescent="0.2">
      <c r="A393" s="46" t="s">
        <v>15</v>
      </c>
      <c r="B393" s="46" t="s">
        <v>449</v>
      </c>
      <c r="C393" s="91">
        <v>401</v>
      </c>
      <c r="D393" s="46" t="s">
        <v>16</v>
      </c>
      <c r="E393" s="46" t="s">
        <v>15</v>
      </c>
      <c r="F393" s="46" t="s">
        <v>449</v>
      </c>
      <c r="G393" s="47" t="s">
        <v>33</v>
      </c>
      <c r="H393" s="70">
        <v>197</v>
      </c>
      <c r="I393" s="49" t="s">
        <v>452</v>
      </c>
      <c r="J393" s="43"/>
      <c r="K393" s="15">
        <v>0</v>
      </c>
      <c r="L393" s="2">
        <v>0</v>
      </c>
      <c r="M393" s="2">
        <v>0</v>
      </c>
      <c r="N393" s="2">
        <v>247</v>
      </c>
      <c r="O393" s="2">
        <v>71</v>
      </c>
      <c r="P393" s="2">
        <v>60</v>
      </c>
      <c r="Q393" s="2">
        <v>10</v>
      </c>
      <c r="R393" s="2">
        <v>3</v>
      </c>
      <c r="V393" s="16"/>
      <c r="W393" s="18">
        <f t="shared" si="52"/>
        <v>391</v>
      </c>
      <c r="X393" s="15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I393" s="16"/>
      <c r="AJ393" s="18">
        <f t="shared" si="53"/>
        <v>0</v>
      </c>
      <c r="AK393" s="15">
        <v>0</v>
      </c>
      <c r="AL393" s="2">
        <v>0</v>
      </c>
      <c r="AM393" s="2">
        <v>0</v>
      </c>
      <c r="AN393" s="2">
        <v>238</v>
      </c>
      <c r="AO393" s="2">
        <v>71</v>
      </c>
      <c r="AP393" s="2">
        <v>59</v>
      </c>
      <c r="AQ393" s="2">
        <v>10</v>
      </c>
      <c r="AR393" s="2">
        <v>6</v>
      </c>
      <c r="AV393" s="16"/>
      <c r="AW393" s="18">
        <f t="shared" si="54"/>
        <v>384</v>
      </c>
      <c r="AX393" s="15">
        <v>0</v>
      </c>
      <c r="AY393" s="2">
        <v>0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E393" s="2">
        <v>0</v>
      </c>
      <c r="BI393" s="16"/>
      <c r="BJ393" s="18">
        <f t="shared" si="55"/>
        <v>0</v>
      </c>
      <c r="BK393" s="15">
        <v>0</v>
      </c>
      <c r="BL393" s="2">
        <v>0</v>
      </c>
      <c r="BM393" s="2">
        <v>0</v>
      </c>
      <c r="BN393" s="2">
        <v>0</v>
      </c>
      <c r="BO393" s="2">
        <v>0</v>
      </c>
      <c r="BP393" s="2">
        <v>0</v>
      </c>
      <c r="BQ393" s="2">
        <v>0</v>
      </c>
      <c r="BR393" s="2">
        <v>0</v>
      </c>
      <c r="BV393" s="16"/>
      <c r="BW393" s="18">
        <f t="shared" si="56"/>
        <v>0</v>
      </c>
      <c r="BX393" s="15">
        <v>0</v>
      </c>
      <c r="BY393" s="2">
        <v>0</v>
      </c>
      <c r="BZ393" s="2">
        <v>0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I393" s="16"/>
      <c r="CJ393" s="18">
        <f t="shared" si="57"/>
        <v>0</v>
      </c>
      <c r="CK393" s="15">
        <v>0</v>
      </c>
      <c r="CL393" s="2">
        <v>0</v>
      </c>
      <c r="CM393" s="2">
        <v>0</v>
      </c>
      <c r="CN393" s="2">
        <v>0</v>
      </c>
      <c r="CO393" s="2">
        <v>0</v>
      </c>
      <c r="CP393" s="2">
        <v>0</v>
      </c>
      <c r="CQ393" s="2">
        <v>0</v>
      </c>
      <c r="CR393" s="2">
        <v>0</v>
      </c>
      <c r="CV393" s="16"/>
      <c r="CW393" s="18">
        <f t="shared" si="58"/>
        <v>0</v>
      </c>
    </row>
    <row r="394" spans="1:101" ht="13.05" customHeight="1" x14ac:dyDescent="0.2">
      <c r="A394" s="46" t="s">
        <v>15</v>
      </c>
      <c r="B394" s="46" t="s">
        <v>449</v>
      </c>
      <c r="C394" s="91">
        <v>401</v>
      </c>
      <c r="D394" s="46" t="s">
        <v>16</v>
      </c>
      <c r="E394" s="46" t="s">
        <v>15</v>
      </c>
      <c r="F394" s="46" t="s">
        <v>449</v>
      </c>
      <c r="G394" s="47" t="s">
        <v>33</v>
      </c>
      <c r="H394" s="70">
        <v>199</v>
      </c>
      <c r="I394" s="49" t="s">
        <v>453</v>
      </c>
      <c r="J394" s="43"/>
      <c r="K394" s="15">
        <v>0</v>
      </c>
      <c r="L394" s="2">
        <v>0</v>
      </c>
      <c r="M394" s="2">
        <v>0</v>
      </c>
      <c r="N394" s="2">
        <v>1</v>
      </c>
      <c r="O394" s="2">
        <v>7</v>
      </c>
      <c r="P394" s="2">
        <v>0</v>
      </c>
      <c r="Q394" s="2">
        <v>0</v>
      </c>
      <c r="R394" s="2">
        <v>0</v>
      </c>
      <c r="V394" s="16"/>
      <c r="W394" s="18">
        <f t="shared" si="52"/>
        <v>8</v>
      </c>
      <c r="X394" s="15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I394" s="16"/>
      <c r="AJ394" s="18">
        <f t="shared" si="53"/>
        <v>0</v>
      </c>
      <c r="AK394" s="15">
        <v>0</v>
      </c>
      <c r="AL394" s="2">
        <v>0</v>
      </c>
      <c r="AM394" s="2">
        <v>0</v>
      </c>
      <c r="AN394" s="2">
        <v>1</v>
      </c>
      <c r="AO394" s="2">
        <v>7</v>
      </c>
      <c r="AP394" s="2">
        <v>0</v>
      </c>
      <c r="AQ394" s="2">
        <v>0</v>
      </c>
      <c r="AR394" s="2">
        <v>0</v>
      </c>
      <c r="AV394" s="16"/>
      <c r="AW394" s="18">
        <f t="shared" si="54"/>
        <v>8</v>
      </c>
      <c r="AX394" s="15">
        <v>0</v>
      </c>
      <c r="AY394" s="2">
        <v>0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E394" s="2">
        <v>0</v>
      </c>
      <c r="BI394" s="16"/>
      <c r="BJ394" s="18">
        <f t="shared" si="55"/>
        <v>0</v>
      </c>
      <c r="BK394" s="15">
        <v>0</v>
      </c>
      <c r="BL394" s="2">
        <v>0</v>
      </c>
      <c r="BM394" s="2">
        <v>0</v>
      </c>
      <c r="BN394" s="2">
        <v>0</v>
      </c>
      <c r="BO394" s="2">
        <v>0</v>
      </c>
      <c r="BP394" s="2">
        <v>0</v>
      </c>
      <c r="BQ394" s="2">
        <v>0</v>
      </c>
      <c r="BR394" s="2">
        <v>0</v>
      </c>
      <c r="BV394" s="16"/>
      <c r="BW394" s="18">
        <f t="shared" si="56"/>
        <v>0</v>
      </c>
      <c r="BX394" s="15">
        <v>0</v>
      </c>
      <c r="BY394" s="2">
        <v>0</v>
      </c>
      <c r="BZ394" s="2">
        <v>0</v>
      </c>
      <c r="CA394" s="2">
        <v>0</v>
      </c>
      <c r="CB394" s="2">
        <v>0</v>
      </c>
      <c r="CC394" s="2">
        <v>0</v>
      </c>
      <c r="CD394" s="2">
        <v>0</v>
      </c>
      <c r="CE394" s="2">
        <v>0</v>
      </c>
      <c r="CI394" s="16"/>
      <c r="CJ394" s="18">
        <f t="shared" si="57"/>
        <v>0</v>
      </c>
      <c r="CK394" s="15">
        <v>0</v>
      </c>
      <c r="CL394" s="2">
        <v>0</v>
      </c>
      <c r="CM394" s="2">
        <v>0</v>
      </c>
      <c r="CN394" s="2">
        <v>0</v>
      </c>
      <c r="CO394" s="2">
        <v>0</v>
      </c>
      <c r="CP394" s="2">
        <v>0</v>
      </c>
      <c r="CQ394" s="2">
        <v>0</v>
      </c>
      <c r="CR394" s="2">
        <v>0</v>
      </c>
      <c r="CV394" s="16"/>
      <c r="CW394" s="18">
        <f t="shared" si="58"/>
        <v>0</v>
      </c>
    </row>
    <row r="395" spans="1:101" ht="13.05" customHeight="1" x14ac:dyDescent="0.2">
      <c r="A395" s="46" t="s">
        <v>15</v>
      </c>
      <c r="B395" s="46" t="s">
        <v>449</v>
      </c>
      <c r="C395" s="91">
        <v>401</v>
      </c>
      <c r="D395" s="46" t="s">
        <v>16</v>
      </c>
      <c r="E395" s="46" t="s">
        <v>15</v>
      </c>
      <c r="F395" s="46" t="s">
        <v>449</v>
      </c>
      <c r="G395" s="47" t="s">
        <v>33</v>
      </c>
      <c r="H395" s="70">
        <v>200</v>
      </c>
      <c r="I395" s="49" t="s">
        <v>454</v>
      </c>
      <c r="J395" s="43"/>
      <c r="K395" s="15">
        <v>0</v>
      </c>
      <c r="L395" s="2">
        <v>0</v>
      </c>
      <c r="M395" s="2">
        <v>11</v>
      </c>
      <c r="N395" s="2">
        <v>5</v>
      </c>
      <c r="O395" s="2">
        <v>0</v>
      </c>
      <c r="P395" s="2">
        <v>0</v>
      </c>
      <c r="Q395" s="2">
        <v>35</v>
      </c>
      <c r="R395" s="2">
        <v>0</v>
      </c>
      <c r="V395" s="16"/>
      <c r="W395" s="18">
        <f t="shared" si="52"/>
        <v>51</v>
      </c>
      <c r="X395" s="15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35</v>
      </c>
      <c r="AD395" s="2">
        <v>0</v>
      </c>
      <c r="AE395" s="2">
        <v>0</v>
      </c>
      <c r="AI395" s="16"/>
      <c r="AJ395" s="18">
        <f t="shared" si="53"/>
        <v>35</v>
      </c>
      <c r="AK395" s="15">
        <v>0</v>
      </c>
      <c r="AL395" s="2">
        <v>0</v>
      </c>
      <c r="AM395" s="2">
        <v>10</v>
      </c>
      <c r="AN395" s="2">
        <v>5</v>
      </c>
      <c r="AO395" s="2">
        <v>0</v>
      </c>
      <c r="AP395" s="2">
        <v>0</v>
      </c>
      <c r="AQ395" s="2">
        <v>36</v>
      </c>
      <c r="AR395" s="2">
        <v>0</v>
      </c>
      <c r="AV395" s="16"/>
      <c r="AW395" s="18">
        <f t="shared" si="54"/>
        <v>51</v>
      </c>
      <c r="AX395" s="15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I395" s="16"/>
      <c r="BJ395" s="18">
        <f t="shared" si="55"/>
        <v>0</v>
      </c>
      <c r="BK395" s="15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V395" s="16"/>
      <c r="BW395" s="18">
        <f t="shared" si="56"/>
        <v>0</v>
      </c>
      <c r="BX395" s="15">
        <v>0</v>
      </c>
      <c r="BY395" s="2">
        <v>0</v>
      </c>
      <c r="BZ395" s="2">
        <v>0</v>
      </c>
      <c r="CA395" s="2">
        <v>0</v>
      </c>
      <c r="CB395" s="2">
        <v>0</v>
      </c>
      <c r="CC395" s="2">
        <v>0</v>
      </c>
      <c r="CD395" s="2">
        <v>0</v>
      </c>
      <c r="CE395" s="2">
        <v>0</v>
      </c>
      <c r="CI395" s="16"/>
      <c r="CJ395" s="18">
        <f t="shared" si="57"/>
        <v>0</v>
      </c>
      <c r="CK395" s="15">
        <v>0</v>
      </c>
      <c r="CL395" s="2">
        <v>0</v>
      </c>
      <c r="CM395" s="2">
        <v>0</v>
      </c>
      <c r="CN395" s="2">
        <v>0</v>
      </c>
      <c r="CO395" s="2">
        <v>0</v>
      </c>
      <c r="CP395" s="2">
        <v>0</v>
      </c>
      <c r="CQ395" s="2">
        <v>0</v>
      </c>
      <c r="CR395" s="2">
        <v>0</v>
      </c>
      <c r="CV395" s="16"/>
      <c r="CW395" s="18">
        <f t="shared" si="58"/>
        <v>0</v>
      </c>
    </row>
    <row r="396" spans="1:101" ht="13.05" customHeight="1" x14ac:dyDescent="0.2">
      <c r="A396" s="46" t="s">
        <v>15</v>
      </c>
      <c r="B396" s="46" t="s">
        <v>449</v>
      </c>
      <c r="C396" s="91">
        <v>401</v>
      </c>
      <c r="D396" s="46" t="s">
        <v>16</v>
      </c>
      <c r="E396" s="46" t="s">
        <v>15</v>
      </c>
      <c r="F396" s="46" t="s">
        <v>449</v>
      </c>
      <c r="G396" s="47" t="s">
        <v>33</v>
      </c>
      <c r="H396" s="70">
        <v>201</v>
      </c>
      <c r="I396" s="49" t="s">
        <v>455</v>
      </c>
      <c r="J396" s="43"/>
      <c r="K396" s="15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6</v>
      </c>
      <c r="R396" s="2">
        <v>0</v>
      </c>
      <c r="V396" s="16"/>
      <c r="W396" s="18">
        <f t="shared" si="52"/>
        <v>6</v>
      </c>
      <c r="X396" s="15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I396" s="16"/>
      <c r="AJ396" s="18">
        <f t="shared" si="53"/>
        <v>0</v>
      </c>
      <c r="AK396" s="15">
        <v>0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6</v>
      </c>
      <c r="AR396" s="2">
        <v>0</v>
      </c>
      <c r="AV396" s="16"/>
      <c r="AW396" s="18">
        <f t="shared" si="54"/>
        <v>6</v>
      </c>
      <c r="AX396" s="15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  <c r="BI396" s="16"/>
      <c r="BJ396" s="18">
        <f t="shared" si="55"/>
        <v>0</v>
      </c>
      <c r="BK396" s="15">
        <v>0</v>
      </c>
      <c r="BL396" s="2">
        <v>0</v>
      </c>
      <c r="BM396" s="2">
        <v>0</v>
      </c>
      <c r="BN396" s="2">
        <v>0</v>
      </c>
      <c r="BO396" s="2">
        <v>0</v>
      </c>
      <c r="BP396" s="2">
        <v>0</v>
      </c>
      <c r="BQ396" s="2">
        <v>0</v>
      </c>
      <c r="BR396" s="2">
        <v>0</v>
      </c>
      <c r="BV396" s="16"/>
      <c r="BW396" s="18">
        <f t="shared" si="56"/>
        <v>0</v>
      </c>
      <c r="BX396" s="15">
        <v>0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I396" s="16"/>
      <c r="CJ396" s="18">
        <f t="shared" si="57"/>
        <v>0</v>
      </c>
      <c r="CK396" s="15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V396" s="16"/>
      <c r="CW396" s="18">
        <f t="shared" si="58"/>
        <v>0</v>
      </c>
    </row>
    <row r="397" spans="1:101" ht="13.05" customHeight="1" x14ac:dyDescent="0.2">
      <c r="A397" s="46" t="s">
        <v>15</v>
      </c>
      <c r="B397" s="46" t="s">
        <v>449</v>
      </c>
      <c r="C397" s="91">
        <v>401</v>
      </c>
      <c r="D397" s="46" t="s">
        <v>16</v>
      </c>
      <c r="E397" s="46" t="s">
        <v>15</v>
      </c>
      <c r="F397" s="46" t="s">
        <v>449</v>
      </c>
      <c r="G397" s="47" t="s">
        <v>33</v>
      </c>
      <c r="H397" s="70">
        <v>195</v>
      </c>
      <c r="I397" s="49" t="s">
        <v>456</v>
      </c>
      <c r="J397" s="43"/>
      <c r="K397" s="15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V397" s="16"/>
      <c r="W397" s="18">
        <f t="shared" si="52"/>
        <v>0</v>
      </c>
      <c r="X397" s="15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I397" s="16"/>
      <c r="AJ397" s="18">
        <f t="shared" si="53"/>
        <v>0</v>
      </c>
      <c r="AK397" s="15">
        <v>0</v>
      </c>
      <c r="AL397" s="2">
        <v>0</v>
      </c>
      <c r="AM397" s="2">
        <v>0</v>
      </c>
      <c r="AN397" s="2">
        <v>0</v>
      </c>
      <c r="AO397" s="2">
        <v>0</v>
      </c>
      <c r="AP397" s="2">
        <v>0</v>
      </c>
      <c r="AQ397" s="2">
        <v>0</v>
      </c>
      <c r="AR397" s="2">
        <v>0</v>
      </c>
      <c r="AV397" s="16"/>
      <c r="AW397" s="18">
        <f t="shared" si="54"/>
        <v>0</v>
      </c>
      <c r="AX397" s="15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I397" s="16"/>
      <c r="BJ397" s="18">
        <f t="shared" si="55"/>
        <v>0</v>
      </c>
      <c r="BK397" s="15">
        <v>0</v>
      </c>
      <c r="BL397" s="2">
        <v>0</v>
      </c>
      <c r="BM397" s="2">
        <v>0</v>
      </c>
      <c r="BN397" s="2">
        <v>0</v>
      </c>
      <c r="BO397" s="2">
        <v>0</v>
      </c>
      <c r="BP397" s="2">
        <v>0</v>
      </c>
      <c r="BQ397" s="2">
        <v>0</v>
      </c>
      <c r="BR397" s="2">
        <v>0</v>
      </c>
      <c r="BV397" s="16"/>
      <c r="BW397" s="18">
        <f t="shared" si="56"/>
        <v>0</v>
      </c>
      <c r="BX397" s="15">
        <v>0</v>
      </c>
      <c r="BY397" s="2">
        <v>0</v>
      </c>
      <c r="BZ397" s="2">
        <v>0</v>
      </c>
      <c r="CA397" s="2">
        <v>0</v>
      </c>
      <c r="CB397" s="2">
        <v>0</v>
      </c>
      <c r="CC397" s="2">
        <v>0</v>
      </c>
      <c r="CD397" s="2">
        <v>0</v>
      </c>
      <c r="CE397" s="2">
        <v>0</v>
      </c>
      <c r="CI397" s="16"/>
      <c r="CJ397" s="18">
        <f t="shared" si="57"/>
        <v>0</v>
      </c>
      <c r="CK397" s="15">
        <v>0</v>
      </c>
      <c r="CL397" s="2">
        <v>0</v>
      </c>
      <c r="CM397" s="2">
        <v>0</v>
      </c>
      <c r="CN397" s="2">
        <v>0</v>
      </c>
      <c r="CO397" s="2">
        <v>0</v>
      </c>
      <c r="CP397" s="2">
        <v>0</v>
      </c>
      <c r="CQ397" s="2">
        <v>0</v>
      </c>
      <c r="CR397" s="2">
        <v>0</v>
      </c>
      <c r="CV397" s="16"/>
      <c r="CW397" s="18">
        <f t="shared" si="58"/>
        <v>0</v>
      </c>
    </row>
    <row r="398" spans="1:101" ht="13.05" customHeight="1" x14ac:dyDescent="0.2">
      <c r="A398" s="46" t="s">
        <v>15</v>
      </c>
      <c r="B398" s="46" t="s">
        <v>449</v>
      </c>
      <c r="C398" s="91">
        <v>401</v>
      </c>
      <c r="D398" s="46" t="s">
        <v>16</v>
      </c>
      <c r="E398" s="46" t="s">
        <v>15</v>
      </c>
      <c r="F398" s="46" t="s">
        <v>449</v>
      </c>
      <c r="G398" s="47" t="s">
        <v>33</v>
      </c>
      <c r="H398" s="70">
        <v>16641</v>
      </c>
      <c r="I398" s="49" t="s">
        <v>457</v>
      </c>
      <c r="J398" s="43"/>
      <c r="K398" s="15">
        <v>0</v>
      </c>
      <c r="L398" s="2">
        <v>0</v>
      </c>
      <c r="M398" s="2">
        <v>31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V398" s="16"/>
      <c r="W398" s="18">
        <f t="shared" si="52"/>
        <v>31</v>
      </c>
      <c r="X398" s="15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I398" s="16"/>
      <c r="AJ398" s="18">
        <f t="shared" si="53"/>
        <v>0</v>
      </c>
      <c r="AK398" s="15">
        <v>0</v>
      </c>
      <c r="AL398" s="2">
        <v>0</v>
      </c>
      <c r="AM398" s="2">
        <v>24</v>
      </c>
      <c r="AN398" s="2">
        <v>0</v>
      </c>
      <c r="AO398" s="2">
        <v>0</v>
      </c>
      <c r="AP398" s="2">
        <v>0</v>
      </c>
      <c r="AQ398" s="2">
        <v>0</v>
      </c>
      <c r="AR398" s="2">
        <v>0</v>
      </c>
      <c r="AV398" s="16"/>
      <c r="AW398" s="18">
        <f t="shared" si="54"/>
        <v>24</v>
      </c>
      <c r="AX398" s="15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0</v>
      </c>
      <c r="BI398" s="16"/>
      <c r="BJ398" s="18">
        <f t="shared" si="55"/>
        <v>0</v>
      </c>
      <c r="BK398" s="15">
        <v>0</v>
      </c>
      <c r="BL398" s="2">
        <v>0</v>
      </c>
      <c r="BM398" s="2">
        <v>0</v>
      </c>
      <c r="BN398" s="2">
        <v>0</v>
      </c>
      <c r="BO398" s="2">
        <v>0</v>
      </c>
      <c r="BP398" s="2">
        <v>0</v>
      </c>
      <c r="BQ398" s="2">
        <v>0</v>
      </c>
      <c r="BR398" s="2">
        <v>0</v>
      </c>
      <c r="BV398" s="16"/>
      <c r="BW398" s="18">
        <f t="shared" si="56"/>
        <v>0</v>
      </c>
      <c r="BX398" s="15">
        <v>0</v>
      </c>
      <c r="BY398" s="2">
        <v>0</v>
      </c>
      <c r="BZ398" s="2">
        <v>0</v>
      </c>
      <c r="CA398" s="2">
        <v>0</v>
      </c>
      <c r="CB398" s="2">
        <v>0</v>
      </c>
      <c r="CC398" s="2">
        <v>0</v>
      </c>
      <c r="CD398" s="2">
        <v>0</v>
      </c>
      <c r="CE398" s="2">
        <v>0</v>
      </c>
      <c r="CI398" s="16"/>
      <c r="CJ398" s="18">
        <f t="shared" si="57"/>
        <v>0</v>
      </c>
      <c r="CK398" s="15">
        <v>0</v>
      </c>
      <c r="CL398" s="2">
        <v>0</v>
      </c>
      <c r="CM398" s="2">
        <v>0</v>
      </c>
      <c r="CN398" s="2">
        <v>0</v>
      </c>
      <c r="CO398" s="2">
        <v>0</v>
      </c>
      <c r="CP398" s="2">
        <v>0</v>
      </c>
      <c r="CQ398" s="2">
        <v>0</v>
      </c>
      <c r="CR398" s="2">
        <v>0</v>
      </c>
      <c r="CV398" s="16"/>
      <c r="CW398" s="18">
        <f t="shared" si="58"/>
        <v>0</v>
      </c>
    </row>
    <row r="399" spans="1:101" ht="13.05" customHeight="1" x14ac:dyDescent="0.2">
      <c r="A399" s="46" t="s">
        <v>15</v>
      </c>
      <c r="B399" s="46" t="s">
        <v>449</v>
      </c>
      <c r="C399" s="91">
        <v>401</v>
      </c>
      <c r="D399" s="46" t="s">
        <v>16</v>
      </c>
      <c r="E399" s="46" t="s">
        <v>15</v>
      </c>
      <c r="F399" s="46" t="s">
        <v>449</v>
      </c>
      <c r="G399" s="47" t="s">
        <v>33</v>
      </c>
      <c r="H399" s="70">
        <v>16651</v>
      </c>
      <c r="I399" s="49" t="s">
        <v>458</v>
      </c>
      <c r="J399" s="43"/>
      <c r="K399" s="15">
        <v>0</v>
      </c>
      <c r="L399" s="2">
        <v>0</v>
      </c>
      <c r="M399" s="2">
        <v>0</v>
      </c>
      <c r="N399" s="2">
        <v>8</v>
      </c>
      <c r="O399" s="2">
        <v>0</v>
      </c>
      <c r="P399" s="2">
        <v>0</v>
      </c>
      <c r="Q399" s="2">
        <v>69</v>
      </c>
      <c r="R399" s="2">
        <v>0</v>
      </c>
      <c r="V399" s="16"/>
      <c r="W399" s="18">
        <f t="shared" si="52"/>
        <v>77</v>
      </c>
      <c r="X399" s="15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I399" s="16"/>
      <c r="AJ399" s="18">
        <f t="shared" si="53"/>
        <v>0</v>
      </c>
      <c r="AK399" s="15">
        <v>0</v>
      </c>
      <c r="AL399" s="2">
        <v>0</v>
      </c>
      <c r="AM399" s="2">
        <v>0</v>
      </c>
      <c r="AN399" s="2">
        <v>6</v>
      </c>
      <c r="AO399" s="2">
        <v>0</v>
      </c>
      <c r="AP399" s="2">
        <v>0</v>
      </c>
      <c r="AQ399" s="2">
        <v>69</v>
      </c>
      <c r="AR399" s="2">
        <v>0</v>
      </c>
      <c r="AV399" s="16"/>
      <c r="AW399" s="18">
        <f t="shared" si="54"/>
        <v>75</v>
      </c>
      <c r="AX399" s="15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I399" s="16"/>
      <c r="BJ399" s="18">
        <f t="shared" si="55"/>
        <v>0</v>
      </c>
      <c r="BK399" s="15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Q399" s="2">
        <v>0</v>
      </c>
      <c r="BR399" s="2">
        <v>0</v>
      </c>
      <c r="BV399" s="16"/>
      <c r="BW399" s="18">
        <f t="shared" si="56"/>
        <v>0</v>
      </c>
      <c r="BX399" s="15">
        <v>0</v>
      </c>
      <c r="BY399" s="2">
        <v>0</v>
      </c>
      <c r="BZ399" s="2">
        <v>0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I399" s="16"/>
      <c r="CJ399" s="18">
        <f t="shared" si="57"/>
        <v>0</v>
      </c>
      <c r="CK399" s="15">
        <v>0</v>
      </c>
      <c r="CL399" s="2">
        <v>0</v>
      </c>
      <c r="CM399" s="2">
        <v>0</v>
      </c>
      <c r="CN399" s="2">
        <v>0</v>
      </c>
      <c r="CO399" s="2">
        <v>0</v>
      </c>
      <c r="CP399" s="2">
        <v>0</v>
      </c>
      <c r="CQ399" s="2">
        <v>0</v>
      </c>
      <c r="CR399" s="2">
        <v>0</v>
      </c>
      <c r="CV399" s="16"/>
      <c r="CW399" s="18">
        <f t="shared" si="58"/>
        <v>0</v>
      </c>
    </row>
    <row r="400" spans="1:101" ht="13.05" customHeight="1" x14ac:dyDescent="0.2">
      <c r="A400" s="46" t="s">
        <v>15</v>
      </c>
      <c r="B400" s="46" t="s">
        <v>449</v>
      </c>
      <c r="C400" s="91">
        <v>401</v>
      </c>
      <c r="D400" s="46" t="s">
        <v>16</v>
      </c>
      <c r="E400" s="46" t="s">
        <v>15</v>
      </c>
      <c r="F400" s="46" t="s">
        <v>449</v>
      </c>
      <c r="G400" s="47" t="s">
        <v>33</v>
      </c>
      <c r="H400" s="70">
        <v>25346</v>
      </c>
      <c r="I400" s="49" t="s">
        <v>459</v>
      </c>
      <c r="J400" s="43"/>
      <c r="K400" s="15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52</v>
      </c>
      <c r="R400" s="2">
        <v>0</v>
      </c>
      <c r="V400" s="16"/>
      <c r="W400" s="18">
        <f t="shared" si="52"/>
        <v>52</v>
      </c>
      <c r="X400" s="15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I400" s="16"/>
      <c r="AJ400" s="18">
        <f t="shared" si="53"/>
        <v>0</v>
      </c>
      <c r="AK400" s="15">
        <v>0</v>
      </c>
      <c r="AL400" s="2">
        <v>0</v>
      </c>
      <c r="AM400" s="2">
        <v>0</v>
      </c>
      <c r="AN400" s="2">
        <v>0</v>
      </c>
      <c r="AO400" s="2">
        <v>0</v>
      </c>
      <c r="AP400" s="2">
        <v>0</v>
      </c>
      <c r="AQ400" s="2">
        <v>50</v>
      </c>
      <c r="AR400" s="2">
        <v>0</v>
      </c>
      <c r="AV400" s="16"/>
      <c r="AW400" s="18">
        <f t="shared" si="54"/>
        <v>50</v>
      </c>
      <c r="AX400" s="15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2">
        <v>0</v>
      </c>
      <c r="BI400" s="16"/>
      <c r="BJ400" s="18">
        <f t="shared" si="55"/>
        <v>0</v>
      </c>
      <c r="BK400" s="15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Q400" s="2">
        <v>0</v>
      </c>
      <c r="BR400" s="2">
        <v>0</v>
      </c>
      <c r="BV400" s="16"/>
      <c r="BW400" s="18">
        <f t="shared" si="56"/>
        <v>0</v>
      </c>
      <c r="BX400" s="15">
        <v>0</v>
      </c>
      <c r="BY400" s="2">
        <v>0</v>
      </c>
      <c r="BZ400" s="2">
        <v>0</v>
      </c>
      <c r="CA400" s="2">
        <v>0</v>
      </c>
      <c r="CB400" s="2">
        <v>0</v>
      </c>
      <c r="CC400" s="2">
        <v>0</v>
      </c>
      <c r="CD400" s="2">
        <v>0</v>
      </c>
      <c r="CE400" s="2">
        <v>0</v>
      </c>
      <c r="CI400" s="16"/>
      <c r="CJ400" s="18">
        <f t="shared" si="57"/>
        <v>0</v>
      </c>
      <c r="CK400" s="15">
        <v>0</v>
      </c>
      <c r="CL400" s="2">
        <v>0</v>
      </c>
      <c r="CM400" s="2">
        <v>0</v>
      </c>
      <c r="CN400" s="2">
        <v>0</v>
      </c>
      <c r="CO400" s="2">
        <v>0</v>
      </c>
      <c r="CP400" s="2">
        <v>0</v>
      </c>
      <c r="CQ400" s="2">
        <v>0</v>
      </c>
      <c r="CR400" s="2">
        <v>0</v>
      </c>
      <c r="CV400" s="16"/>
      <c r="CW400" s="18">
        <f t="shared" si="58"/>
        <v>0</v>
      </c>
    </row>
    <row r="401" spans="1:101" ht="13.05" customHeight="1" x14ac:dyDescent="0.2">
      <c r="A401" s="46" t="s">
        <v>15</v>
      </c>
      <c r="B401" s="46" t="s">
        <v>407</v>
      </c>
      <c r="C401" s="91">
        <v>401</v>
      </c>
      <c r="D401" s="46" t="s">
        <v>16</v>
      </c>
      <c r="E401" s="46" t="s">
        <v>15</v>
      </c>
      <c r="F401" s="46" t="s">
        <v>407</v>
      </c>
      <c r="G401" s="47" t="s">
        <v>31</v>
      </c>
      <c r="H401" s="70">
        <v>191</v>
      </c>
      <c r="I401" s="49" t="s">
        <v>460</v>
      </c>
      <c r="J401" s="43"/>
      <c r="K401" s="15">
        <v>76</v>
      </c>
      <c r="L401" s="2">
        <v>97</v>
      </c>
      <c r="M401" s="2">
        <v>44</v>
      </c>
      <c r="N401" s="2">
        <v>15</v>
      </c>
      <c r="O401" s="2">
        <v>48</v>
      </c>
      <c r="P401" s="2">
        <v>48</v>
      </c>
      <c r="Q401" s="2">
        <v>37</v>
      </c>
      <c r="R401" s="2">
        <v>8</v>
      </c>
      <c r="V401" s="16"/>
      <c r="W401" s="18">
        <f t="shared" si="52"/>
        <v>373</v>
      </c>
      <c r="X401" s="15">
        <v>5</v>
      </c>
      <c r="Y401" s="2">
        <v>2</v>
      </c>
      <c r="Z401" s="2">
        <v>5</v>
      </c>
      <c r="AA401" s="2">
        <v>1</v>
      </c>
      <c r="AB401" s="2">
        <v>2</v>
      </c>
      <c r="AC401" s="2">
        <v>5</v>
      </c>
      <c r="AD401" s="2">
        <v>4</v>
      </c>
      <c r="AE401" s="2">
        <v>4</v>
      </c>
      <c r="AI401" s="16"/>
      <c r="AJ401" s="18">
        <f t="shared" si="53"/>
        <v>28</v>
      </c>
      <c r="AK401" s="15">
        <v>60</v>
      </c>
      <c r="AL401" s="2">
        <v>79</v>
      </c>
      <c r="AM401" s="2">
        <v>37</v>
      </c>
      <c r="AN401" s="2">
        <v>13</v>
      </c>
      <c r="AO401" s="2">
        <v>40</v>
      </c>
      <c r="AP401" s="2">
        <v>43</v>
      </c>
      <c r="AQ401" s="2">
        <v>31</v>
      </c>
      <c r="AR401" s="2">
        <v>11</v>
      </c>
      <c r="AV401" s="16"/>
      <c r="AW401" s="18">
        <f t="shared" si="54"/>
        <v>314</v>
      </c>
      <c r="AX401" s="15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2">
        <v>0</v>
      </c>
      <c r="BI401" s="16"/>
      <c r="BJ401" s="18">
        <f t="shared" si="55"/>
        <v>0</v>
      </c>
      <c r="BK401" s="15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">
        <v>0</v>
      </c>
      <c r="BR401" s="2">
        <v>0</v>
      </c>
      <c r="BV401" s="16"/>
      <c r="BW401" s="18">
        <f t="shared" si="56"/>
        <v>0</v>
      </c>
      <c r="BX401" s="15">
        <v>0</v>
      </c>
      <c r="BY401" s="2">
        <v>0</v>
      </c>
      <c r="BZ401" s="2">
        <v>0</v>
      </c>
      <c r="CA401" s="2">
        <v>0</v>
      </c>
      <c r="CB401" s="2">
        <v>0</v>
      </c>
      <c r="CC401" s="2">
        <v>0</v>
      </c>
      <c r="CD401" s="2">
        <v>0</v>
      </c>
      <c r="CE401" s="2">
        <v>0</v>
      </c>
      <c r="CI401" s="16"/>
      <c r="CJ401" s="18">
        <f t="shared" si="57"/>
        <v>0</v>
      </c>
      <c r="CK401" s="15">
        <v>0</v>
      </c>
      <c r="CL401" s="2">
        <v>0</v>
      </c>
      <c r="CM401" s="2">
        <v>0</v>
      </c>
      <c r="CN401" s="2">
        <v>0</v>
      </c>
      <c r="CO401" s="2">
        <v>0</v>
      </c>
      <c r="CP401" s="2">
        <v>0</v>
      </c>
      <c r="CQ401" s="2">
        <v>0</v>
      </c>
      <c r="CR401" s="2">
        <v>0</v>
      </c>
      <c r="CV401" s="16"/>
      <c r="CW401" s="18">
        <f t="shared" si="58"/>
        <v>0</v>
      </c>
    </row>
    <row r="402" spans="1:101" ht="13.05" customHeight="1" x14ac:dyDescent="0.2">
      <c r="A402" s="46" t="s">
        <v>15</v>
      </c>
      <c r="B402" s="46" t="s">
        <v>407</v>
      </c>
      <c r="C402" s="91">
        <v>401</v>
      </c>
      <c r="D402" s="46" t="s">
        <v>16</v>
      </c>
      <c r="E402" s="46" t="s">
        <v>15</v>
      </c>
      <c r="F402" s="46" t="s">
        <v>407</v>
      </c>
      <c r="G402" s="47" t="s">
        <v>33</v>
      </c>
      <c r="H402" s="70">
        <v>192</v>
      </c>
      <c r="I402" s="49" t="s">
        <v>461</v>
      </c>
      <c r="J402" s="43"/>
      <c r="K402" s="15">
        <v>13</v>
      </c>
      <c r="L402" s="2">
        <v>18</v>
      </c>
      <c r="M402" s="2">
        <v>50</v>
      </c>
      <c r="N402" s="2">
        <v>206</v>
      </c>
      <c r="O402" s="2">
        <v>20</v>
      </c>
      <c r="P402" s="2">
        <v>20</v>
      </c>
      <c r="Q402" s="2">
        <v>20</v>
      </c>
      <c r="R402" s="2">
        <v>1</v>
      </c>
      <c r="V402" s="16"/>
      <c r="W402" s="18">
        <f t="shared" si="52"/>
        <v>348</v>
      </c>
      <c r="X402" s="15">
        <v>9</v>
      </c>
      <c r="Y402" s="2">
        <v>4</v>
      </c>
      <c r="Z402" s="2">
        <v>3</v>
      </c>
      <c r="AA402" s="2">
        <v>7</v>
      </c>
      <c r="AB402" s="2">
        <v>5</v>
      </c>
      <c r="AC402" s="2">
        <v>1</v>
      </c>
      <c r="AD402" s="2">
        <v>4</v>
      </c>
      <c r="AE402" s="2">
        <v>1</v>
      </c>
      <c r="AI402" s="16"/>
      <c r="AJ402" s="18">
        <f t="shared" si="53"/>
        <v>34</v>
      </c>
      <c r="AK402" s="15">
        <v>6</v>
      </c>
      <c r="AL402" s="2">
        <v>9</v>
      </c>
      <c r="AM402" s="2">
        <v>31</v>
      </c>
      <c r="AN402" s="2">
        <v>188</v>
      </c>
      <c r="AO402" s="2">
        <v>13</v>
      </c>
      <c r="AP402" s="2">
        <v>14</v>
      </c>
      <c r="AQ402" s="2">
        <v>13</v>
      </c>
      <c r="AR402" s="2">
        <v>3</v>
      </c>
      <c r="AV402" s="16"/>
      <c r="AW402" s="18">
        <f t="shared" si="54"/>
        <v>277</v>
      </c>
      <c r="AX402" s="15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0</v>
      </c>
      <c r="BD402" s="2">
        <v>0</v>
      </c>
      <c r="BE402" s="2">
        <v>0</v>
      </c>
      <c r="BI402" s="16"/>
      <c r="BJ402" s="18">
        <f t="shared" si="55"/>
        <v>0</v>
      </c>
      <c r="BK402" s="15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">
        <v>0</v>
      </c>
      <c r="BR402" s="2">
        <v>0</v>
      </c>
      <c r="BV402" s="16"/>
      <c r="BW402" s="18">
        <f t="shared" si="56"/>
        <v>0</v>
      </c>
      <c r="BX402" s="15">
        <v>0</v>
      </c>
      <c r="BY402" s="2">
        <v>0</v>
      </c>
      <c r="BZ402" s="2">
        <v>0</v>
      </c>
      <c r="CA402" s="2">
        <v>0</v>
      </c>
      <c r="CB402" s="2">
        <v>0</v>
      </c>
      <c r="CC402" s="2">
        <v>0</v>
      </c>
      <c r="CD402" s="2">
        <v>0</v>
      </c>
      <c r="CE402" s="2">
        <v>0</v>
      </c>
      <c r="CI402" s="16"/>
      <c r="CJ402" s="18">
        <f t="shared" si="57"/>
        <v>0</v>
      </c>
      <c r="CK402" s="15">
        <v>0</v>
      </c>
      <c r="CL402" s="2">
        <v>0</v>
      </c>
      <c r="CM402" s="2">
        <v>0</v>
      </c>
      <c r="CN402" s="2">
        <v>0</v>
      </c>
      <c r="CO402" s="2">
        <v>0</v>
      </c>
      <c r="CP402" s="2">
        <v>0</v>
      </c>
      <c r="CQ402" s="2">
        <v>0</v>
      </c>
      <c r="CR402" s="2">
        <v>0</v>
      </c>
      <c r="CV402" s="16"/>
      <c r="CW402" s="18">
        <f t="shared" si="58"/>
        <v>0</v>
      </c>
    </row>
    <row r="403" spans="1:101" ht="13.05" customHeight="1" x14ac:dyDescent="0.2">
      <c r="A403" s="46" t="s">
        <v>15</v>
      </c>
      <c r="B403" s="46" t="s">
        <v>407</v>
      </c>
      <c r="C403" s="91">
        <v>401</v>
      </c>
      <c r="D403" s="46" t="s">
        <v>16</v>
      </c>
      <c r="E403" s="46" t="s">
        <v>15</v>
      </c>
      <c r="F403" s="46" t="s">
        <v>407</v>
      </c>
      <c r="G403" s="47" t="s">
        <v>33</v>
      </c>
      <c r="H403" s="70">
        <v>16653</v>
      </c>
      <c r="I403" s="49" t="s">
        <v>462</v>
      </c>
      <c r="J403" s="43"/>
      <c r="K403" s="15">
        <v>26</v>
      </c>
      <c r="L403" s="2">
        <v>11</v>
      </c>
      <c r="M403" s="2">
        <v>5</v>
      </c>
      <c r="N403" s="2">
        <v>0</v>
      </c>
      <c r="O403" s="2">
        <v>1</v>
      </c>
      <c r="P403" s="2">
        <v>0</v>
      </c>
      <c r="Q403" s="2">
        <v>0</v>
      </c>
      <c r="R403" s="2">
        <v>0</v>
      </c>
      <c r="V403" s="16"/>
      <c r="W403" s="18">
        <f t="shared" si="52"/>
        <v>43</v>
      </c>
      <c r="X403" s="15">
        <v>3</v>
      </c>
      <c r="Y403" s="2">
        <v>0</v>
      </c>
      <c r="Z403" s="2">
        <v>0</v>
      </c>
      <c r="AA403" s="2">
        <v>3</v>
      </c>
      <c r="AB403" s="2">
        <v>1</v>
      </c>
      <c r="AC403" s="2">
        <v>0</v>
      </c>
      <c r="AD403" s="2">
        <v>0</v>
      </c>
      <c r="AE403" s="2">
        <v>1</v>
      </c>
      <c r="AI403" s="16"/>
      <c r="AJ403" s="18">
        <f t="shared" si="53"/>
        <v>8</v>
      </c>
      <c r="AK403" s="15">
        <v>16</v>
      </c>
      <c r="AL403" s="2">
        <v>13</v>
      </c>
      <c r="AM403" s="2">
        <v>6</v>
      </c>
      <c r="AN403" s="2">
        <v>0</v>
      </c>
      <c r="AO403" s="2">
        <v>0</v>
      </c>
      <c r="AP403" s="2">
        <v>0</v>
      </c>
      <c r="AQ403" s="2">
        <v>0</v>
      </c>
      <c r="AR403" s="2">
        <v>0</v>
      </c>
      <c r="AV403" s="16"/>
      <c r="AW403" s="18">
        <f t="shared" si="54"/>
        <v>35</v>
      </c>
      <c r="AX403" s="15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I403" s="16"/>
      <c r="BJ403" s="18">
        <f t="shared" si="55"/>
        <v>0</v>
      </c>
      <c r="BK403" s="15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V403" s="16"/>
      <c r="BW403" s="18">
        <f t="shared" si="56"/>
        <v>0</v>
      </c>
      <c r="BX403" s="15">
        <v>0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I403" s="16"/>
      <c r="CJ403" s="18">
        <f t="shared" si="57"/>
        <v>0</v>
      </c>
      <c r="CK403" s="15">
        <v>0</v>
      </c>
      <c r="CL403" s="2">
        <v>0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V403" s="16"/>
      <c r="CW403" s="18">
        <f t="shared" si="58"/>
        <v>0</v>
      </c>
    </row>
    <row r="404" spans="1:101" ht="13.05" customHeight="1" x14ac:dyDescent="0.2">
      <c r="A404" s="46" t="s">
        <v>15</v>
      </c>
      <c r="B404" s="46" t="s">
        <v>407</v>
      </c>
      <c r="C404" s="91">
        <v>401</v>
      </c>
      <c r="D404" s="46" t="s">
        <v>16</v>
      </c>
      <c r="E404" s="46" t="s">
        <v>15</v>
      </c>
      <c r="F404" s="46" t="s">
        <v>407</v>
      </c>
      <c r="G404" s="47" t="s">
        <v>33</v>
      </c>
      <c r="H404" s="70">
        <v>26774</v>
      </c>
      <c r="I404" s="49" t="s">
        <v>463</v>
      </c>
      <c r="J404" s="43"/>
      <c r="K404" s="15">
        <v>0</v>
      </c>
      <c r="L404" s="2">
        <v>0</v>
      </c>
      <c r="M404" s="2">
        <v>0</v>
      </c>
      <c r="N404" s="2">
        <v>0</v>
      </c>
      <c r="O404" s="2">
        <v>0</v>
      </c>
      <c r="P404" s="2">
        <v>1</v>
      </c>
      <c r="Q404" s="2">
        <v>1</v>
      </c>
      <c r="R404" s="2">
        <v>0</v>
      </c>
      <c r="V404" s="16"/>
      <c r="W404" s="18">
        <f t="shared" si="52"/>
        <v>2</v>
      </c>
      <c r="X404" s="15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  <c r="AI404" s="16"/>
      <c r="AJ404" s="18">
        <f t="shared" si="53"/>
        <v>0</v>
      </c>
      <c r="AK404" s="15">
        <v>0</v>
      </c>
      <c r="AL404" s="2">
        <v>0</v>
      </c>
      <c r="AM404" s="2">
        <v>0</v>
      </c>
      <c r="AN404" s="2">
        <v>0</v>
      </c>
      <c r="AO404" s="2">
        <v>0</v>
      </c>
      <c r="AP404" s="2">
        <v>1</v>
      </c>
      <c r="AQ404" s="2">
        <v>0</v>
      </c>
      <c r="AR404" s="2">
        <v>0</v>
      </c>
      <c r="AV404" s="16"/>
      <c r="AW404" s="18">
        <f t="shared" si="54"/>
        <v>1</v>
      </c>
      <c r="AX404" s="15">
        <v>0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D404" s="2">
        <v>0</v>
      </c>
      <c r="BE404" s="2">
        <v>0</v>
      </c>
      <c r="BI404" s="16"/>
      <c r="BJ404" s="18">
        <f t="shared" si="55"/>
        <v>0</v>
      </c>
      <c r="BK404" s="15">
        <v>0</v>
      </c>
      <c r="BL404" s="2">
        <v>0</v>
      </c>
      <c r="BM404" s="2">
        <v>0</v>
      </c>
      <c r="BN404" s="2">
        <v>0</v>
      </c>
      <c r="BO404" s="2">
        <v>0</v>
      </c>
      <c r="BP404" s="2">
        <v>0</v>
      </c>
      <c r="BQ404" s="2">
        <v>0</v>
      </c>
      <c r="BR404" s="2">
        <v>0</v>
      </c>
      <c r="BV404" s="16"/>
      <c r="BW404" s="18">
        <f t="shared" si="56"/>
        <v>0</v>
      </c>
      <c r="BX404" s="15">
        <v>0</v>
      </c>
      <c r="BY404" s="2">
        <v>0</v>
      </c>
      <c r="BZ404" s="2">
        <v>0</v>
      </c>
      <c r="CA404" s="2">
        <v>0</v>
      </c>
      <c r="CB404" s="2">
        <v>0</v>
      </c>
      <c r="CC404" s="2">
        <v>0</v>
      </c>
      <c r="CD404" s="2">
        <v>0</v>
      </c>
      <c r="CE404" s="2">
        <v>0</v>
      </c>
      <c r="CI404" s="16"/>
      <c r="CJ404" s="18">
        <f t="shared" si="57"/>
        <v>0</v>
      </c>
      <c r="CK404" s="15">
        <v>0</v>
      </c>
      <c r="CL404" s="2">
        <v>0</v>
      </c>
      <c r="CM404" s="2">
        <v>0</v>
      </c>
      <c r="CN404" s="2">
        <v>0</v>
      </c>
      <c r="CO404" s="2">
        <v>0</v>
      </c>
      <c r="CP404" s="2">
        <v>0</v>
      </c>
      <c r="CQ404" s="2">
        <v>0</v>
      </c>
      <c r="CR404" s="2">
        <v>0</v>
      </c>
      <c r="CV404" s="16"/>
      <c r="CW404" s="18">
        <f t="shared" si="58"/>
        <v>0</v>
      </c>
    </row>
    <row r="405" spans="1:101" ht="13.05" customHeight="1" x14ac:dyDescent="0.2">
      <c r="A405" s="46" t="s">
        <v>15</v>
      </c>
      <c r="B405" s="46" t="s">
        <v>407</v>
      </c>
      <c r="C405" s="91">
        <v>401</v>
      </c>
      <c r="D405" s="46" t="s">
        <v>16</v>
      </c>
      <c r="E405" s="46" t="s">
        <v>15</v>
      </c>
      <c r="F405" s="46" t="s">
        <v>407</v>
      </c>
      <c r="G405" s="47" t="s">
        <v>33</v>
      </c>
      <c r="H405" s="70">
        <v>25343</v>
      </c>
      <c r="I405" s="49" t="s">
        <v>464</v>
      </c>
      <c r="J405" s="43"/>
      <c r="K405" s="15">
        <v>44</v>
      </c>
      <c r="L405" s="2">
        <v>0</v>
      </c>
      <c r="M405" s="2">
        <v>7</v>
      </c>
      <c r="N405" s="2">
        <v>0</v>
      </c>
      <c r="O405" s="2">
        <v>0</v>
      </c>
      <c r="P405" s="2">
        <v>40</v>
      </c>
      <c r="Q405" s="2">
        <v>5</v>
      </c>
      <c r="R405" s="2">
        <v>0</v>
      </c>
      <c r="V405" s="16"/>
      <c r="W405" s="18">
        <f t="shared" si="52"/>
        <v>96</v>
      </c>
      <c r="X405" s="15">
        <v>0</v>
      </c>
      <c r="Y405" s="2">
        <v>1</v>
      </c>
      <c r="Z405" s="2">
        <v>1</v>
      </c>
      <c r="AA405" s="2">
        <v>1</v>
      </c>
      <c r="AB405" s="2">
        <v>2</v>
      </c>
      <c r="AC405" s="2">
        <v>2</v>
      </c>
      <c r="AD405" s="2">
        <v>0</v>
      </c>
      <c r="AE405" s="2">
        <v>0</v>
      </c>
      <c r="AI405" s="16"/>
      <c r="AJ405" s="18">
        <f t="shared" si="53"/>
        <v>7</v>
      </c>
      <c r="AK405" s="15">
        <v>32</v>
      </c>
      <c r="AL405" s="2">
        <v>0</v>
      </c>
      <c r="AM405" s="2">
        <v>6</v>
      </c>
      <c r="AN405" s="2">
        <v>0</v>
      </c>
      <c r="AO405" s="2">
        <v>0</v>
      </c>
      <c r="AP405" s="2">
        <v>39</v>
      </c>
      <c r="AQ405" s="2">
        <v>1</v>
      </c>
      <c r="AR405" s="2">
        <v>0</v>
      </c>
      <c r="AV405" s="16"/>
      <c r="AW405" s="18">
        <f t="shared" si="54"/>
        <v>78</v>
      </c>
      <c r="AX405" s="15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I405" s="16"/>
      <c r="BJ405" s="18">
        <f t="shared" si="55"/>
        <v>0</v>
      </c>
      <c r="BK405" s="15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V405" s="16"/>
      <c r="BW405" s="18">
        <f t="shared" si="56"/>
        <v>0</v>
      </c>
      <c r="BX405" s="15">
        <v>0</v>
      </c>
      <c r="BY405" s="2">
        <v>0</v>
      </c>
      <c r="BZ405" s="2">
        <v>0</v>
      </c>
      <c r="CA405" s="2">
        <v>0</v>
      </c>
      <c r="CB405" s="2">
        <v>0</v>
      </c>
      <c r="CC405" s="2">
        <v>0</v>
      </c>
      <c r="CD405" s="2">
        <v>0</v>
      </c>
      <c r="CE405" s="2">
        <v>0</v>
      </c>
      <c r="CI405" s="16"/>
      <c r="CJ405" s="18">
        <f t="shared" si="57"/>
        <v>0</v>
      </c>
      <c r="CK405" s="15">
        <v>0</v>
      </c>
      <c r="CL405" s="2">
        <v>0</v>
      </c>
      <c r="CM405" s="2">
        <v>0</v>
      </c>
      <c r="CN405" s="2">
        <v>0</v>
      </c>
      <c r="CO405" s="2">
        <v>0</v>
      </c>
      <c r="CP405" s="2">
        <v>0</v>
      </c>
      <c r="CQ405" s="2">
        <v>0</v>
      </c>
      <c r="CR405" s="2">
        <v>0</v>
      </c>
      <c r="CV405" s="16"/>
      <c r="CW405" s="18">
        <f t="shared" si="58"/>
        <v>0</v>
      </c>
    </row>
    <row r="406" spans="1:101" ht="13.05" customHeight="1" x14ac:dyDescent="0.2">
      <c r="A406" s="46" t="s">
        <v>465</v>
      </c>
      <c r="B406" s="46" t="s">
        <v>466</v>
      </c>
      <c r="C406" s="91">
        <v>404</v>
      </c>
      <c r="D406" s="46" t="s">
        <v>465</v>
      </c>
      <c r="E406" s="46" t="s">
        <v>465</v>
      </c>
      <c r="F406" s="46" t="s">
        <v>466</v>
      </c>
      <c r="G406" s="47" t="s">
        <v>31</v>
      </c>
      <c r="H406" s="71">
        <v>246</v>
      </c>
      <c r="I406" s="49" t="s">
        <v>467</v>
      </c>
      <c r="J406" s="43"/>
      <c r="K406" s="15">
        <v>0</v>
      </c>
      <c r="L406" s="2">
        <v>0</v>
      </c>
      <c r="M406" s="2">
        <v>0</v>
      </c>
      <c r="N406" s="2">
        <v>0</v>
      </c>
      <c r="O406" s="2">
        <v>81</v>
      </c>
      <c r="P406" s="2">
        <v>73</v>
      </c>
      <c r="Q406" s="2">
        <v>0</v>
      </c>
      <c r="R406" s="2">
        <v>0</v>
      </c>
      <c r="V406" s="16"/>
      <c r="W406" s="18">
        <f t="shared" si="52"/>
        <v>154</v>
      </c>
      <c r="X406" s="15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I406" s="16"/>
      <c r="AJ406" s="18">
        <f t="shared" si="53"/>
        <v>0</v>
      </c>
      <c r="AK406" s="15">
        <v>0</v>
      </c>
      <c r="AL406" s="2">
        <v>0</v>
      </c>
      <c r="AM406" s="2">
        <v>0</v>
      </c>
      <c r="AN406" s="2">
        <v>0</v>
      </c>
      <c r="AO406" s="2">
        <v>81</v>
      </c>
      <c r="AP406" s="2">
        <v>73</v>
      </c>
      <c r="AQ406" s="2">
        <v>0</v>
      </c>
      <c r="AR406" s="2">
        <v>0</v>
      </c>
      <c r="AV406" s="16"/>
      <c r="AW406" s="18">
        <f t="shared" si="54"/>
        <v>154</v>
      </c>
      <c r="AX406" s="15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  <c r="BI406" s="16"/>
      <c r="BJ406" s="18">
        <f t="shared" si="55"/>
        <v>0</v>
      </c>
      <c r="BK406" s="15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Q406" s="2">
        <v>0</v>
      </c>
      <c r="BR406" s="2">
        <v>0</v>
      </c>
      <c r="BV406" s="16"/>
      <c r="BW406" s="18">
        <f t="shared" si="56"/>
        <v>0</v>
      </c>
      <c r="BX406" s="15">
        <v>0</v>
      </c>
      <c r="BY406" s="2">
        <v>0</v>
      </c>
      <c r="BZ406" s="2">
        <v>0</v>
      </c>
      <c r="CA406" s="2">
        <v>0</v>
      </c>
      <c r="CB406" s="2">
        <v>0</v>
      </c>
      <c r="CC406" s="2">
        <v>0</v>
      </c>
      <c r="CD406" s="2">
        <v>0</v>
      </c>
      <c r="CE406" s="2">
        <v>0</v>
      </c>
      <c r="CI406" s="16"/>
      <c r="CJ406" s="18">
        <f t="shared" si="57"/>
        <v>0</v>
      </c>
      <c r="CK406" s="15">
        <v>0</v>
      </c>
      <c r="CL406" s="2">
        <v>0</v>
      </c>
      <c r="CM406" s="2">
        <v>0</v>
      </c>
      <c r="CN406" s="2">
        <v>0</v>
      </c>
      <c r="CO406" s="2">
        <v>0</v>
      </c>
      <c r="CP406" s="2">
        <v>0</v>
      </c>
      <c r="CQ406" s="2">
        <v>0</v>
      </c>
      <c r="CR406" s="2">
        <v>0</v>
      </c>
      <c r="CV406" s="16"/>
      <c r="CW406" s="18">
        <f t="shared" si="58"/>
        <v>0</v>
      </c>
    </row>
    <row r="407" spans="1:101" ht="13.05" customHeight="1" x14ac:dyDescent="0.2">
      <c r="A407" s="46" t="s">
        <v>465</v>
      </c>
      <c r="B407" s="46" t="s">
        <v>466</v>
      </c>
      <c r="C407" s="91">
        <v>404</v>
      </c>
      <c r="D407" s="46" t="s">
        <v>465</v>
      </c>
      <c r="E407" s="46" t="s">
        <v>465</v>
      </c>
      <c r="F407" s="46" t="s">
        <v>466</v>
      </c>
      <c r="G407" s="47" t="s">
        <v>33</v>
      </c>
      <c r="H407" s="71">
        <v>247</v>
      </c>
      <c r="I407" s="49" t="s">
        <v>468</v>
      </c>
      <c r="J407" s="43"/>
      <c r="K407" s="15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V407" s="16"/>
      <c r="W407" s="18">
        <f t="shared" si="52"/>
        <v>0</v>
      </c>
      <c r="X407" s="15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I407" s="16"/>
      <c r="AJ407" s="18">
        <f t="shared" si="53"/>
        <v>0</v>
      </c>
      <c r="AK407" s="15">
        <v>0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  <c r="AQ407" s="2">
        <v>0</v>
      </c>
      <c r="AR407" s="2">
        <v>0</v>
      </c>
      <c r="AV407" s="16"/>
      <c r="AW407" s="18">
        <f t="shared" si="54"/>
        <v>0</v>
      </c>
      <c r="AX407" s="15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I407" s="16"/>
      <c r="BJ407" s="18">
        <f t="shared" si="55"/>
        <v>0</v>
      </c>
      <c r="BK407" s="15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V407" s="16"/>
      <c r="BW407" s="18">
        <f t="shared" si="56"/>
        <v>0</v>
      </c>
      <c r="BX407" s="15">
        <v>0</v>
      </c>
      <c r="BY407" s="2">
        <v>0</v>
      </c>
      <c r="BZ407" s="2">
        <v>0</v>
      </c>
      <c r="CA407" s="2">
        <v>0</v>
      </c>
      <c r="CB407" s="2">
        <v>0</v>
      </c>
      <c r="CC407" s="2">
        <v>0</v>
      </c>
      <c r="CD407" s="2">
        <v>0</v>
      </c>
      <c r="CE407" s="2">
        <v>0</v>
      </c>
      <c r="CI407" s="16"/>
      <c r="CJ407" s="18">
        <f t="shared" si="57"/>
        <v>0</v>
      </c>
      <c r="CK407" s="15">
        <v>0</v>
      </c>
      <c r="CL407" s="2">
        <v>0</v>
      </c>
      <c r="CM407" s="2">
        <v>0</v>
      </c>
      <c r="CN407" s="2">
        <v>0</v>
      </c>
      <c r="CO407" s="2">
        <v>0</v>
      </c>
      <c r="CP407" s="2">
        <v>0</v>
      </c>
      <c r="CQ407" s="2">
        <v>0</v>
      </c>
      <c r="CR407" s="2">
        <v>0</v>
      </c>
      <c r="CV407" s="16"/>
      <c r="CW407" s="18">
        <f t="shared" si="58"/>
        <v>0</v>
      </c>
    </row>
    <row r="408" spans="1:101" ht="13.05" customHeight="1" x14ac:dyDescent="0.2">
      <c r="A408" s="46" t="s">
        <v>465</v>
      </c>
      <c r="B408" s="46" t="s">
        <v>466</v>
      </c>
      <c r="C408" s="91">
        <v>404</v>
      </c>
      <c r="D408" s="46" t="s">
        <v>465</v>
      </c>
      <c r="E408" s="46" t="s">
        <v>465</v>
      </c>
      <c r="F408" s="46" t="s">
        <v>466</v>
      </c>
      <c r="G408" s="47" t="s">
        <v>33</v>
      </c>
      <c r="H408" s="71">
        <v>248</v>
      </c>
      <c r="I408" s="49" t="s">
        <v>469</v>
      </c>
      <c r="J408" s="43"/>
      <c r="K408" s="15">
        <v>0</v>
      </c>
      <c r="L408" s="2">
        <v>0</v>
      </c>
      <c r="M408" s="2">
        <v>0</v>
      </c>
      <c r="N408" s="2">
        <v>0</v>
      </c>
      <c r="O408" s="2">
        <v>21</v>
      </c>
      <c r="P408" s="2">
        <v>0</v>
      </c>
      <c r="Q408" s="2">
        <v>0</v>
      </c>
      <c r="R408" s="2">
        <v>0</v>
      </c>
      <c r="V408" s="16"/>
      <c r="W408" s="18">
        <f t="shared" si="52"/>
        <v>21</v>
      </c>
      <c r="X408" s="15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I408" s="16"/>
      <c r="AJ408" s="18">
        <f t="shared" si="53"/>
        <v>0</v>
      </c>
      <c r="AK408" s="15">
        <v>0</v>
      </c>
      <c r="AL408" s="2">
        <v>0</v>
      </c>
      <c r="AM408" s="2">
        <v>0</v>
      </c>
      <c r="AN408" s="2">
        <v>0</v>
      </c>
      <c r="AO408" s="2">
        <v>21</v>
      </c>
      <c r="AP408" s="2">
        <v>0</v>
      </c>
      <c r="AQ408" s="2">
        <v>0</v>
      </c>
      <c r="AR408" s="2">
        <v>0</v>
      </c>
      <c r="AV408" s="16"/>
      <c r="AW408" s="18">
        <f t="shared" si="54"/>
        <v>21</v>
      </c>
      <c r="AX408" s="15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D408" s="2">
        <v>0</v>
      </c>
      <c r="BE408" s="2">
        <v>0</v>
      </c>
      <c r="BI408" s="16"/>
      <c r="BJ408" s="18">
        <f t="shared" si="55"/>
        <v>0</v>
      </c>
      <c r="BK408" s="15">
        <v>0</v>
      </c>
      <c r="BL408" s="2">
        <v>0</v>
      </c>
      <c r="BM408" s="2">
        <v>0</v>
      </c>
      <c r="BN408" s="2">
        <v>0</v>
      </c>
      <c r="BO408" s="2">
        <v>0</v>
      </c>
      <c r="BP408" s="2">
        <v>0</v>
      </c>
      <c r="BQ408" s="2">
        <v>0</v>
      </c>
      <c r="BR408" s="2">
        <v>0</v>
      </c>
      <c r="BV408" s="16"/>
      <c r="BW408" s="18">
        <f t="shared" si="56"/>
        <v>0</v>
      </c>
      <c r="BX408" s="15">
        <v>0</v>
      </c>
      <c r="BY408" s="2">
        <v>0</v>
      </c>
      <c r="BZ408" s="2">
        <v>0</v>
      </c>
      <c r="CA408" s="2">
        <v>0</v>
      </c>
      <c r="CB408" s="2">
        <v>0</v>
      </c>
      <c r="CC408" s="2">
        <v>0</v>
      </c>
      <c r="CD408" s="2">
        <v>0</v>
      </c>
      <c r="CE408" s="2">
        <v>0</v>
      </c>
      <c r="CI408" s="16"/>
      <c r="CJ408" s="18">
        <f t="shared" si="57"/>
        <v>0</v>
      </c>
      <c r="CK408" s="15">
        <v>0</v>
      </c>
      <c r="CL408" s="2">
        <v>0</v>
      </c>
      <c r="CM408" s="2">
        <v>0</v>
      </c>
      <c r="CN408" s="2">
        <v>0</v>
      </c>
      <c r="CO408" s="2">
        <v>0</v>
      </c>
      <c r="CP408" s="2">
        <v>0</v>
      </c>
      <c r="CQ408" s="2">
        <v>0</v>
      </c>
      <c r="CR408" s="2">
        <v>0</v>
      </c>
      <c r="CV408" s="16"/>
      <c r="CW408" s="18">
        <f t="shared" si="58"/>
        <v>0</v>
      </c>
    </row>
    <row r="409" spans="1:101" ht="13.05" customHeight="1" x14ac:dyDescent="0.2">
      <c r="A409" s="46" t="s">
        <v>465</v>
      </c>
      <c r="B409" s="46" t="s">
        <v>466</v>
      </c>
      <c r="C409" s="91">
        <v>404</v>
      </c>
      <c r="D409" s="46" t="s">
        <v>465</v>
      </c>
      <c r="E409" s="46" t="s">
        <v>465</v>
      </c>
      <c r="F409" s="46" t="s">
        <v>466</v>
      </c>
      <c r="G409" s="47" t="s">
        <v>59</v>
      </c>
      <c r="H409" s="71">
        <v>249</v>
      </c>
      <c r="I409" s="49" t="s">
        <v>470</v>
      </c>
      <c r="J409" s="43"/>
      <c r="K409" s="15">
        <v>0</v>
      </c>
      <c r="L409" s="2">
        <v>0</v>
      </c>
      <c r="M409" s="2">
        <v>9</v>
      </c>
      <c r="N409" s="2">
        <v>0</v>
      </c>
      <c r="O409" s="2">
        <v>11</v>
      </c>
      <c r="P409" s="2">
        <v>0</v>
      </c>
      <c r="Q409" s="2">
        <v>0</v>
      </c>
      <c r="R409" s="2">
        <v>0</v>
      </c>
      <c r="V409" s="16"/>
      <c r="W409" s="18">
        <f t="shared" si="52"/>
        <v>20</v>
      </c>
      <c r="X409" s="15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I409" s="16"/>
      <c r="AJ409" s="18">
        <f t="shared" si="53"/>
        <v>0</v>
      </c>
      <c r="AK409" s="15">
        <v>0</v>
      </c>
      <c r="AL409" s="2">
        <v>0</v>
      </c>
      <c r="AM409" s="2">
        <v>9</v>
      </c>
      <c r="AN409" s="2">
        <v>0</v>
      </c>
      <c r="AO409" s="2">
        <v>11</v>
      </c>
      <c r="AP409" s="2">
        <v>0</v>
      </c>
      <c r="AQ409" s="2">
        <v>0</v>
      </c>
      <c r="AR409" s="2">
        <v>0</v>
      </c>
      <c r="AV409" s="16"/>
      <c r="AW409" s="18">
        <f t="shared" si="54"/>
        <v>20</v>
      </c>
      <c r="AX409" s="15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  <c r="BI409" s="16"/>
      <c r="BJ409" s="18">
        <f t="shared" si="55"/>
        <v>0</v>
      </c>
      <c r="BK409" s="15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">
        <v>0</v>
      </c>
      <c r="BR409" s="2">
        <v>0</v>
      </c>
      <c r="BV409" s="16"/>
      <c r="BW409" s="18">
        <f t="shared" si="56"/>
        <v>0</v>
      </c>
      <c r="BX409" s="15">
        <v>0</v>
      </c>
      <c r="BY409" s="2">
        <v>0</v>
      </c>
      <c r="BZ409" s="2">
        <v>0</v>
      </c>
      <c r="CA409" s="2">
        <v>0</v>
      </c>
      <c r="CB409" s="2">
        <v>0</v>
      </c>
      <c r="CC409" s="2">
        <v>0</v>
      </c>
      <c r="CD409" s="2">
        <v>0</v>
      </c>
      <c r="CE409" s="2">
        <v>0</v>
      </c>
      <c r="CI409" s="16"/>
      <c r="CJ409" s="18">
        <f t="shared" si="57"/>
        <v>0</v>
      </c>
      <c r="CK409" s="15">
        <v>0</v>
      </c>
      <c r="CL409" s="2">
        <v>0</v>
      </c>
      <c r="CM409" s="2">
        <v>0</v>
      </c>
      <c r="CN409" s="2">
        <v>0</v>
      </c>
      <c r="CO409" s="2">
        <v>0</v>
      </c>
      <c r="CP409" s="2">
        <v>0</v>
      </c>
      <c r="CQ409" s="2">
        <v>0</v>
      </c>
      <c r="CR409" s="2">
        <v>0</v>
      </c>
      <c r="CV409" s="16"/>
      <c r="CW409" s="18">
        <f t="shared" si="58"/>
        <v>0</v>
      </c>
    </row>
    <row r="410" spans="1:101" ht="13.05" customHeight="1" x14ac:dyDescent="0.2">
      <c r="A410" s="46" t="s">
        <v>465</v>
      </c>
      <c r="B410" s="46" t="s">
        <v>466</v>
      </c>
      <c r="C410" s="91">
        <v>404</v>
      </c>
      <c r="D410" s="46" t="s">
        <v>465</v>
      </c>
      <c r="E410" s="46" t="s">
        <v>465</v>
      </c>
      <c r="F410" s="46" t="s">
        <v>466</v>
      </c>
      <c r="G410" s="47" t="s">
        <v>59</v>
      </c>
      <c r="H410" s="71">
        <v>250</v>
      </c>
      <c r="I410" s="49" t="s">
        <v>471</v>
      </c>
      <c r="J410" s="43"/>
      <c r="K410" s="15">
        <v>0</v>
      </c>
      <c r="L410" s="2">
        <v>0</v>
      </c>
      <c r="M410" s="2">
        <v>7</v>
      </c>
      <c r="N410" s="2">
        <v>0</v>
      </c>
      <c r="O410" s="2">
        <v>10</v>
      </c>
      <c r="P410" s="2">
        <v>0</v>
      </c>
      <c r="Q410" s="2">
        <v>0</v>
      </c>
      <c r="R410" s="2">
        <v>0</v>
      </c>
      <c r="V410" s="16"/>
      <c r="W410" s="18">
        <f t="shared" si="52"/>
        <v>17</v>
      </c>
      <c r="X410" s="15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I410" s="16"/>
      <c r="AJ410" s="18">
        <f t="shared" si="53"/>
        <v>0</v>
      </c>
      <c r="AK410" s="15">
        <v>0</v>
      </c>
      <c r="AL410" s="2">
        <v>0</v>
      </c>
      <c r="AM410" s="2">
        <v>7</v>
      </c>
      <c r="AN410" s="2">
        <v>0</v>
      </c>
      <c r="AO410" s="2">
        <v>10</v>
      </c>
      <c r="AP410" s="2">
        <v>0</v>
      </c>
      <c r="AQ410" s="2">
        <v>0</v>
      </c>
      <c r="AR410" s="2">
        <v>0</v>
      </c>
      <c r="AV410" s="16"/>
      <c r="AW410" s="18">
        <f t="shared" si="54"/>
        <v>17</v>
      </c>
      <c r="AX410" s="15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I410" s="16"/>
      <c r="BJ410" s="18">
        <f t="shared" si="55"/>
        <v>0</v>
      </c>
      <c r="BK410" s="15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V410" s="16"/>
      <c r="BW410" s="18">
        <f t="shared" si="56"/>
        <v>0</v>
      </c>
      <c r="BX410" s="15">
        <v>0</v>
      </c>
      <c r="BY410" s="2">
        <v>0</v>
      </c>
      <c r="BZ410" s="2">
        <v>0</v>
      </c>
      <c r="CA410" s="2">
        <v>0</v>
      </c>
      <c r="CB410" s="2">
        <v>0</v>
      </c>
      <c r="CC410" s="2">
        <v>0</v>
      </c>
      <c r="CD410" s="2">
        <v>0</v>
      </c>
      <c r="CE410" s="2">
        <v>0</v>
      </c>
      <c r="CI410" s="16"/>
      <c r="CJ410" s="18">
        <f t="shared" si="57"/>
        <v>0</v>
      </c>
      <c r="CK410" s="15">
        <v>0</v>
      </c>
      <c r="CL410" s="2">
        <v>0</v>
      </c>
      <c r="CM410" s="2">
        <v>0</v>
      </c>
      <c r="CN410" s="2">
        <v>0</v>
      </c>
      <c r="CO410" s="2">
        <v>0</v>
      </c>
      <c r="CP410" s="2">
        <v>0</v>
      </c>
      <c r="CQ410" s="2">
        <v>0</v>
      </c>
      <c r="CR410" s="2">
        <v>0</v>
      </c>
      <c r="CV410" s="16"/>
      <c r="CW410" s="18">
        <f t="shared" si="58"/>
        <v>0</v>
      </c>
    </row>
    <row r="411" spans="1:101" ht="13.05" customHeight="1" x14ac:dyDescent="0.2">
      <c r="A411" s="46" t="s">
        <v>465</v>
      </c>
      <c r="B411" s="46" t="s">
        <v>466</v>
      </c>
      <c r="C411" s="91">
        <v>404</v>
      </c>
      <c r="D411" s="46" t="s">
        <v>465</v>
      </c>
      <c r="E411" s="46" t="s">
        <v>465</v>
      </c>
      <c r="F411" s="46" t="s">
        <v>466</v>
      </c>
      <c r="G411" s="47" t="s">
        <v>33</v>
      </c>
      <c r="H411" s="71">
        <v>305</v>
      </c>
      <c r="I411" s="49" t="s">
        <v>472</v>
      </c>
      <c r="J411" s="43"/>
      <c r="K411" s="15">
        <v>0</v>
      </c>
      <c r="L411" s="2">
        <v>0</v>
      </c>
      <c r="M411" s="2">
        <v>0</v>
      </c>
      <c r="N411" s="2">
        <v>0</v>
      </c>
      <c r="O411" s="2">
        <v>7</v>
      </c>
      <c r="P411" s="2">
        <v>0</v>
      </c>
      <c r="Q411" s="2">
        <v>0</v>
      </c>
      <c r="R411" s="2">
        <v>0</v>
      </c>
      <c r="V411" s="16"/>
      <c r="W411" s="18">
        <f t="shared" si="52"/>
        <v>7</v>
      </c>
      <c r="X411" s="15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I411" s="16"/>
      <c r="AJ411" s="18">
        <f t="shared" si="53"/>
        <v>0</v>
      </c>
      <c r="AK411" s="15">
        <v>0</v>
      </c>
      <c r="AL411" s="2">
        <v>0</v>
      </c>
      <c r="AM411" s="2">
        <v>0</v>
      </c>
      <c r="AN411" s="2">
        <v>0</v>
      </c>
      <c r="AO411" s="2">
        <v>7</v>
      </c>
      <c r="AP411" s="2">
        <v>0</v>
      </c>
      <c r="AQ411" s="2">
        <v>0</v>
      </c>
      <c r="AR411" s="2">
        <v>0</v>
      </c>
      <c r="AV411" s="16"/>
      <c r="AW411" s="18">
        <f t="shared" si="54"/>
        <v>7</v>
      </c>
      <c r="AX411" s="15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0</v>
      </c>
      <c r="BI411" s="16"/>
      <c r="BJ411" s="18">
        <f t="shared" si="55"/>
        <v>0</v>
      </c>
      <c r="BK411" s="15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">
        <v>0</v>
      </c>
      <c r="BR411" s="2">
        <v>0</v>
      </c>
      <c r="BV411" s="16"/>
      <c r="BW411" s="18">
        <f t="shared" si="56"/>
        <v>0</v>
      </c>
      <c r="BX411" s="15">
        <v>0</v>
      </c>
      <c r="BY411" s="2">
        <v>0</v>
      </c>
      <c r="BZ411" s="2">
        <v>0</v>
      </c>
      <c r="CA411" s="2">
        <v>0</v>
      </c>
      <c r="CB411" s="2">
        <v>0</v>
      </c>
      <c r="CC411" s="2">
        <v>0</v>
      </c>
      <c r="CD411" s="2">
        <v>0</v>
      </c>
      <c r="CE411" s="2">
        <v>0</v>
      </c>
      <c r="CI411" s="16"/>
      <c r="CJ411" s="18">
        <f t="shared" si="57"/>
        <v>0</v>
      </c>
      <c r="CK411" s="15">
        <v>0</v>
      </c>
      <c r="CL411" s="2">
        <v>0</v>
      </c>
      <c r="CM411" s="2">
        <v>0</v>
      </c>
      <c r="CN411" s="2">
        <v>0</v>
      </c>
      <c r="CO411" s="2">
        <v>0</v>
      </c>
      <c r="CP411" s="2">
        <v>0</v>
      </c>
      <c r="CQ411" s="2">
        <v>0</v>
      </c>
      <c r="CR411" s="2">
        <v>0</v>
      </c>
      <c r="CV411" s="16"/>
      <c r="CW411" s="18">
        <f t="shared" si="58"/>
        <v>0</v>
      </c>
    </row>
    <row r="412" spans="1:101" ht="13.05" customHeight="1" x14ac:dyDescent="0.2">
      <c r="A412" s="46" t="s">
        <v>465</v>
      </c>
      <c r="B412" s="46" t="s">
        <v>466</v>
      </c>
      <c r="C412" s="91">
        <v>404</v>
      </c>
      <c r="D412" s="46" t="s">
        <v>465</v>
      </c>
      <c r="E412" s="46" t="s">
        <v>465</v>
      </c>
      <c r="F412" s="46" t="s">
        <v>466</v>
      </c>
      <c r="G412" s="47" t="s">
        <v>33</v>
      </c>
      <c r="H412" s="71">
        <v>6688</v>
      </c>
      <c r="I412" s="49" t="s">
        <v>473</v>
      </c>
      <c r="J412" s="43"/>
      <c r="K412" s="15">
        <v>0</v>
      </c>
      <c r="L412" s="2">
        <v>0</v>
      </c>
      <c r="M412" s="2">
        <v>26</v>
      </c>
      <c r="N412" s="2">
        <v>0</v>
      </c>
      <c r="O412" s="2">
        <v>13</v>
      </c>
      <c r="P412" s="2">
        <v>0</v>
      </c>
      <c r="Q412" s="2">
        <v>0</v>
      </c>
      <c r="R412" s="2">
        <v>0</v>
      </c>
      <c r="V412" s="16"/>
      <c r="W412" s="18">
        <f t="shared" si="52"/>
        <v>39</v>
      </c>
      <c r="X412" s="15">
        <v>0</v>
      </c>
      <c r="Y412" s="2">
        <v>0</v>
      </c>
      <c r="Z412" s="2">
        <v>12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I412" s="16"/>
      <c r="AJ412" s="18">
        <f t="shared" si="53"/>
        <v>12</v>
      </c>
      <c r="AK412" s="15">
        <v>0</v>
      </c>
      <c r="AL412" s="2">
        <v>0</v>
      </c>
      <c r="AM412" s="2">
        <v>26</v>
      </c>
      <c r="AN412" s="2">
        <v>0</v>
      </c>
      <c r="AO412" s="2">
        <v>13</v>
      </c>
      <c r="AP412" s="2">
        <v>0</v>
      </c>
      <c r="AQ412" s="2">
        <v>0</v>
      </c>
      <c r="AR412" s="2">
        <v>0</v>
      </c>
      <c r="AV412" s="16"/>
      <c r="AW412" s="18">
        <f t="shared" si="54"/>
        <v>39</v>
      </c>
      <c r="AX412" s="15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I412" s="16"/>
      <c r="BJ412" s="18">
        <f t="shared" si="55"/>
        <v>0</v>
      </c>
      <c r="BK412" s="15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V412" s="16"/>
      <c r="BW412" s="18">
        <f t="shared" si="56"/>
        <v>0</v>
      </c>
      <c r="BX412" s="15">
        <v>0</v>
      </c>
      <c r="BY412" s="2">
        <v>0</v>
      </c>
      <c r="BZ412" s="2">
        <v>0</v>
      </c>
      <c r="CA412" s="2">
        <v>0</v>
      </c>
      <c r="CB412" s="2">
        <v>0</v>
      </c>
      <c r="CC412" s="2">
        <v>0</v>
      </c>
      <c r="CD412" s="2">
        <v>0</v>
      </c>
      <c r="CE412" s="2">
        <v>0</v>
      </c>
      <c r="CI412" s="16"/>
      <c r="CJ412" s="18">
        <f t="shared" si="57"/>
        <v>0</v>
      </c>
      <c r="CK412" s="15">
        <v>0</v>
      </c>
      <c r="CL412" s="2">
        <v>0</v>
      </c>
      <c r="CM412" s="2">
        <v>0</v>
      </c>
      <c r="CN412" s="2">
        <v>0</v>
      </c>
      <c r="CO412" s="2">
        <v>0</v>
      </c>
      <c r="CP412" s="2">
        <v>0</v>
      </c>
      <c r="CQ412" s="2">
        <v>0</v>
      </c>
      <c r="CR412" s="2">
        <v>0</v>
      </c>
      <c r="CV412" s="16"/>
      <c r="CW412" s="18">
        <f t="shared" si="58"/>
        <v>0</v>
      </c>
    </row>
    <row r="413" spans="1:101" ht="13.05" customHeight="1" x14ac:dyDescent="0.2">
      <c r="A413" s="46" t="s">
        <v>465</v>
      </c>
      <c r="B413" s="46" t="s">
        <v>466</v>
      </c>
      <c r="C413" s="91">
        <v>404</v>
      </c>
      <c r="D413" s="46" t="s">
        <v>465</v>
      </c>
      <c r="E413" s="46" t="s">
        <v>465</v>
      </c>
      <c r="F413" s="46" t="s">
        <v>466</v>
      </c>
      <c r="G413" s="47" t="s">
        <v>33</v>
      </c>
      <c r="H413" s="71">
        <v>6730</v>
      </c>
      <c r="I413" s="49" t="s">
        <v>474</v>
      </c>
      <c r="J413" s="43"/>
      <c r="K413" s="15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V413" s="16"/>
      <c r="W413" s="18">
        <f t="shared" si="52"/>
        <v>0</v>
      </c>
      <c r="X413" s="15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I413" s="16"/>
      <c r="AJ413" s="18">
        <f t="shared" si="53"/>
        <v>0</v>
      </c>
      <c r="AK413" s="15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R413" s="2">
        <v>0</v>
      </c>
      <c r="AV413" s="16"/>
      <c r="AW413" s="18">
        <f t="shared" si="54"/>
        <v>0</v>
      </c>
      <c r="AX413" s="15">
        <v>0</v>
      </c>
      <c r="AY413" s="2">
        <v>0</v>
      </c>
      <c r="AZ413" s="2">
        <v>0</v>
      </c>
      <c r="BA413" s="2">
        <v>0</v>
      </c>
      <c r="BB413" s="2">
        <v>0</v>
      </c>
      <c r="BC413" s="2">
        <v>0</v>
      </c>
      <c r="BD413" s="2">
        <v>0</v>
      </c>
      <c r="BE413" s="2">
        <v>0</v>
      </c>
      <c r="BI413" s="16"/>
      <c r="BJ413" s="18">
        <f t="shared" si="55"/>
        <v>0</v>
      </c>
      <c r="BK413" s="15">
        <v>0</v>
      </c>
      <c r="BL413" s="2">
        <v>0</v>
      </c>
      <c r="BM413" s="2">
        <v>0</v>
      </c>
      <c r="BN413" s="2">
        <v>0</v>
      </c>
      <c r="BO413" s="2">
        <v>0</v>
      </c>
      <c r="BP413" s="2">
        <v>0</v>
      </c>
      <c r="BQ413" s="2">
        <v>0</v>
      </c>
      <c r="BR413" s="2">
        <v>0</v>
      </c>
      <c r="BV413" s="16"/>
      <c r="BW413" s="18">
        <f t="shared" si="56"/>
        <v>0</v>
      </c>
      <c r="BX413" s="15">
        <v>0</v>
      </c>
      <c r="BY413" s="2">
        <v>0</v>
      </c>
      <c r="BZ413" s="2">
        <v>0</v>
      </c>
      <c r="CA413" s="2">
        <v>0</v>
      </c>
      <c r="CB413" s="2">
        <v>0</v>
      </c>
      <c r="CC413" s="2">
        <v>0</v>
      </c>
      <c r="CD413" s="2">
        <v>0</v>
      </c>
      <c r="CE413" s="2">
        <v>0</v>
      </c>
      <c r="CI413" s="16"/>
      <c r="CJ413" s="18">
        <f t="shared" si="57"/>
        <v>0</v>
      </c>
      <c r="CK413" s="15">
        <v>0</v>
      </c>
      <c r="CL413" s="2">
        <v>0</v>
      </c>
      <c r="CM413" s="2">
        <v>0</v>
      </c>
      <c r="CN413" s="2">
        <v>0</v>
      </c>
      <c r="CO413" s="2">
        <v>0</v>
      </c>
      <c r="CP413" s="2">
        <v>0</v>
      </c>
      <c r="CQ413" s="2">
        <v>0</v>
      </c>
      <c r="CR413" s="2">
        <v>0</v>
      </c>
      <c r="CV413" s="16"/>
      <c r="CW413" s="18">
        <f t="shared" si="58"/>
        <v>0</v>
      </c>
    </row>
    <row r="414" spans="1:101" ht="13.05" customHeight="1" x14ac:dyDescent="0.2">
      <c r="A414" s="46" t="s">
        <v>465</v>
      </c>
      <c r="B414" s="46" t="s">
        <v>466</v>
      </c>
      <c r="C414" s="91">
        <v>404</v>
      </c>
      <c r="D414" s="46" t="s">
        <v>465</v>
      </c>
      <c r="E414" s="46" t="s">
        <v>465</v>
      </c>
      <c r="F414" s="46" t="s">
        <v>466</v>
      </c>
      <c r="G414" s="47" t="s">
        <v>31</v>
      </c>
      <c r="H414" s="71">
        <v>6731</v>
      </c>
      <c r="I414" s="49" t="s">
        <v>475</v>
      </c>
      <c r="J414" s="43"/>
      <c r="K414" s="15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V414" s="16"/>
      <c r="W414" s="18">
        <f t="shared" si="52"/>
        <v>0</v>
      </c>
      <c r="X414" s="15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I414" s="16"/>
      <c r="AJ414" s="18">
        <f t="shared" si="53"/>
        <v>0</v>
      </c>
      <c r="AK414" s="15">
        <v>0</v>
      </c>
      <c r="AL414" s="2">
        <v>0</v>
      </c>
      <c r="AM414" s="2">
        <v>0</v>
      </c>
      <c r="AN414" s="2">
        <v>0</v>
      </c>
      <c r="AO414" s="2">
        <v>0</v>
      </c>
      <c r="AP414" s="2">
        <v>0</v>
      </c>
      <c r="AQ414" s="2">
        <v>0</v>
      </c>
      <c r="AR414" s="2">
        <v>0</v>
      </c>
      <c r="AV414" s="16"/>
      <c r="AW414" s="18">
        <f t="shared" si="54"/>
        <v>0</v>
      </c>
      <c r="AX414" s="15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D414" s="2">
        <v>0</v>
      </c>
      <c r="BE414" s="2">
        <v>0</v>
      </c>
      <c r="BI414" s="16"/>
      <c r="BJ414" s="18">
        <f t="shared" si="55"/>
        <v>0</v>
      </c>
      <c r="BK414" s="15">
        <v>0</v>
      </c>
      <c r="BL414" s="2">
        <v>0</v>
      </c>
      <c r="BM414" s="2">
        <v>0</v>
      </c>
      <c r="BN414" s="2">
        <v>0</v>
      </c>
      <c r="BO414" s="2">
        <v>0</v>
      </c>
      <c r="BP414" s="2">
        <v>0</v>
      </c>
      <c r="BQ414" s="2">
        <v>0</v>
      </c>
      <c r="BR414" s="2">
        <v>0</v>
      </c>
      <c r="BV414" s="16"/>
      <c r="BW414" s="18">
        <f t="shared" si="56"/>
        <v>0</v>
      </c>
      <c r="BX414" s="15">
        <v>0</v>
      </c>
      <c r="BY414" s="2">
        <v>0</v>
      </c>
      <c r="BZ414" s="2">
        <v>0</v>
      </c>
      <c r="CA414" s="2">
        <v>0</v>
      </c>
      <c r="CB414" s="2">
        <v>0</v>
      </c>
      <c r="CC414" s="2">
        <v>0</v>
      </c>
      <c r="CD414" s="2">
        <v>0</v>
      </c>
      <c r="CE414" s="2">
        <v>0</v>
      </c>
      <c r="CI414" s="16"/>
      <c r="CJ414" s="18">
        <f t="shared" si="57"/>
        <v>0</v>
      </c>
      <c r="CK414" s="15">
        <v>0</v>
      </c>
      <c r="CL414" s="2">
        <v>0</v>
      </c>
      <c r="CM414" s="2">
        <v>0</v>
      </c>
      <c r="CN414" s="2">
        <v>0</v>
      </c>
      <c r="CO414" s="2">
        <v>0</v>
      </c>
      <c r="CP414" s="2">
        <v>0</v>
      </c>
      <c r="CQ414" s="2">
        <v>0</v>
      </c>
      <c r="CR414" s="2">
        <v>0</v>
      </c>
      <c r="CV414" s="16"/>
      <c r="CW414" s="18">
        <f t="shared" si="58"/>
        <v>0</v>
      </c>
    </row>
    <row r="415" spans="1:101" ht="13.05" customHeight="1" x14ac:dyDescent="0.2">
      <c r="A415" s="46" t="s">
        <v>465</v>
      </c>
      <c r="B415" s="46" t="s">
        <v>466</v>
      </c>
      <c r="C415" s="91">
        <v>404</v>
      </c>
      <c r="D415" s="46" t="s">
        <v>465</v>
      </c>
      <c r="E415" s="46" t="s">
        <v>465</v>
      </c>
      <c r="F415" s="46" t="s">
        <v>466</v>
      </c>
      <c r="G415" s="47" t="s">
        <v>33</v>
      </c>
      <c r="H415" s="71">
        <v>26740</v>
      </c>
      <c r="I415" s="49" t="s">
        <v>476</v>
      </c>
      <c r="J415" s="43"/>
      <c r="K415" s="15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V415" s="16"/>
      <c r="W415" s="18">
        <f t="shared" si="52"/>
        <v>0</v>
      </c>
      <c r="X415" s="15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I415" s="16"/>
      <c r="AJ415" s="18">
        <f t="shared" si="53"/>
        <v>0</v>
      </c>
      <c r="AK415" s="15">
        <v>0</v>
      </c>
      <c r="AL415" s="2">
        <v>0</v>
      </c>
      <c r="AM415" s="2">
        <v>0</v>
      </c>
      <c r="AN415" s="2">
        <v>0</v>
      </c>
      <c r="AO415" s="2">
        <v>0</v>
      </c>
      <c r="AP415" s="2">
        <v>0</v>
      </c>
      <c r="AQ415" s="2">
        <v>0</v>
      </c>
      <c r="AR415" s="2">
        <v>0</v>
      </c>
      <c r="AV415" s="16"/>
      <c r="AW415" s="18">
        <f t="shared" si="54"/>
        <v>0</v>
      </c>
      <c r="AX415" s="15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0</v>
      </c>
      <c r="BI415" s="16"/>
      <c r="BJ415" s="18">
        <f t="shared" si="55"/>
        <v>0</v>
      </c>
      <c r="BK415" s="15">
        <v>0</v>
      </c>
      <c r="BL415" s="2">
        <v>0</v>
      </c>
      <c r="BM415" s="2">
        <v>0</v>
      </c>
      <c r="BN415" s="2">
        <v>0</v>
      </c>
      <c r="BO415" s="2">
        <v>0</v>
      </c>
      <c r="BP415" s="2">
        <v>0</v>
      </c>
      <c r="BQ415" s="2">
        <v>0</v>
      </c>
      <c r="BR415" s="2">
        <v>0</v>
      </c>
      <c r="BV415" s="16"/>
      <c r="BW415" s="18">
        <f t="shared" si="56"/>
        <v>0</v>
      </c>
      <c r="BX415" s="15">
        <v>0</v>
      </c>
      <c r="BY415" s="2">
        <v>0</v>
      </c>
      <c r="BZ415" s="2">
        <v>0</v>
      </c>
      <c r="CA415" s="2">
        <v>0</v>
      </c>
      <c r="CB415" s="2">
        <v>0</v>
      </c>
      <c r="CC415" s="2">
        <v>0</v>
      </c>
      <c r="CD415" s="2">
        <v>0</v>
      </c>
      <c r="CE415" s="2">
        <v>0</v>
      </c>
      <c r="CI415" s="16"/>
      <c r="CJ415" s="18">
        <f t="shared" si="57"/>
        <v>0</v>
      </c>
      <c r="CK415" s="15">
        <v>0</v>
      </c>
      <c r="CL415" s="2">
        <v>0</v>
      </c>
      <c r="CM415" s="2">
        <v>0</v>
      </c>
      <c r="CN415" s="2">
        <v>0</v>
      </c>
      <c r="CO415" s="2">
        <v>0</v>
      </c>
      <c r="CP415" s="2">
        <v>0</v>
      </c>
      <c r="CQ415" s="2">
        <v>0</v>
      </c>
      <c r="CR415" s="2">
        <v>0</v>
      </c>
      <c r="CV415" s="16"/>
      <c r="CW415" s="18">
        <f t="shared" si="58"/>
        <v>0</v>
      </c>
    </row>
    <row r="416" spans="1:101" ht="13.05" customHeight="1" x14ac:dyDescent="0.2">
      <c r="A416" s="46" t="s">
        <v>465</v>
      </c>
      <c r="B416" s="46" t="s">
        <v>466</v>
      </c>
      <c r="C416" s="91">
        <v>404</v>
      </c>
      <c r="D416" s="46" t="s">
        <v>465</v>
      </c>
      <c r="E416" s="46" t="s">
        <v>465</v>
      </c>
      <c r="F416" s="46" t="s">
        <v>466</v>
      </c>
      <c r="G416" s="47" t="s">
        <v>33</v>
      </c>
      <c r="H416" s="71">
        <v>26741</v>
      </c>
      <c r="I416" s="49" t="s">
        <v>477</v>
      </c>
      <c r="J416" s="43"/>
      <c r="K416" s="15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V416" s="16"/>
      <c r="W416" s="18">
        <f t="shared" si="52"/>
        <v>0</v>
      </c>
      <c r="X416" s="15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I416" s="16"/>
      <c r="AJ416" s="18">
        <f t="shared" si="53"/>
        <v>0</v>
      </c>
      <c r="AK416" s="15">
        <v>0</v>
      </c>
      <c r="AL416" s="2">
        <v>0</v>
      </c>
      <c r="AM416" s="2">
        <v>0</v>
      </c>
      <c r="AN416" s="2">
        <v>0</v>
      </c>
      <c r="AO416" s="2">
        <v>0</v>
      </c>
      <c r="AP416" s="2">
        <v>0</v>
      </c>
      <c r="AQ416" s="2">
        <v>0</v>
      </c>
      <c r="AR416" s="2">
        <v>0</v>
      </c>
      <c r="AV416" s="16"/>
      <c r="AW416" s="18">
        <f t="shared" si="54"/>
        <v>0</v>
      </c>
      <c r="AX416" s="15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0</v>
      </c>
      <c r="BI416" s="16"/>
      <c r="BJ416" s="18">
        <f t="shared" si="55"/>
        <v>0</v>
      </c>
      <c r="BK416" s="15">
        <v>0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Q416" s="2">
        <v>0</v>
      </c>
      <c r="BR416" s="2">
        <v>0</v>
      </c>
      <c r="BV416" s="16"/>
      <c r="BW416" s="18">
        <f t="shared" si="56"/>
        <v>0</v>
      </c>
      <c r="BX416" s="15">
        <v>0</v>
      </c>
      <c r="BY416" s="2">
        <v>0</v>
      </c>
      <c r="BZ416" s="2">
        <v>0</v>
      </c>
      <c r="CA416" s="2">
        <v>0</v>
      </c>
      <c r="CB416" s="2">
        <v>0</v>
      </c>
      <c r="CC416" s="2">
        <v>0</v>
      </c>
      <c r="CD416" s="2">
        <v>0</v>
      </c>
      <c r="CE416" s="2">
        <v>0</v>
      </c>
      <c r="CI416" s="16"/>
      <c r="CJ416" s="18">
        <f t="shared" si="57"/>
        <v>0</v>
      </c>
      <c r="CK416" s="15">
        <v>0</v>
      </c>
      <c r="CL416" s="2">
        <v>0</v>
      </c>
      <c r="CM416" s="2">
        <v>0</v>
      </c>
      <c r="CN416" s="2">
        <v>0</v>
      </c>
      <c r="CO416" s="2">
        <v>0</v>
      </c>
      <c r="CP416" s="2">
        <v>0</v>
      </c>
      <c r="CQ416" s="2">
        <v>0</v>
      </c>
      <c r="CR416" s="2">
        <v>0</v>
      </c>
      <c r="CV416" s="16"/>
      <c r="CW416" s="18">
        <f t="shared" si="58"/>
        <v>0</v>
      </c>
    </row>
    <row r="417" spans="1:101" ht="13.05" customHeight="1" x14ac:dyDescent="0.2">
      <c r="A417" s="46" t="s">
        <v>465</v>
      </c>
      <c r="B417" s="46" t="s">
        <v>466</v>
      </c>
      <c r="C417" s="91">
        <v>404</v>
      </c>
      <c r="D417" s="46" t="s">
        <v>465</v>
      </c>
      <c r="E417" s="46" t="s">
        <v>465</v>
      </c>
      <c r="F417" s="46" t="s">
        <v>466</v>
      </c>
      <c r="G417" s="47" t="s">
        <v>59</v>
      </c>
      <c r="H417" s="71">
        <v>25127</v>
      </c>
      <c r="I417" s="49" t="s">
        <v>478</v>
      </c>
      <c r="J417" s="43"/>
      <c r="K417" s="15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V417" s="16"/>
      <c r="W417" s="18">
        <f t="shared" si="52"/>
        <v>0</v>
      </c>
      <c r="X417" s="15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I417" s="16"/>
      <c r="AJ417" s="18">
        <f t="shared" si="53"/>
        <v>0</v>
      </c>
      <c r="AK417" s="15">
        <v>0</v>
      </c>
      <c r="AL417" s="2">
        <v>0</v>
      </c>
      <c r="AM417" s="2">
        <v>0</v>
      </c>
      <c r="AN417" s="2">
        <v>0</v>
      </c>
      <c r="AO417" s="2">
        <v>0</v>
      </c>
      <c r="AP417" s="2">
        <v>0</v>
      </c>
      <c r="AQ417" s="2">
        <v>0</v>
      </c>
      <c r="AR417" s="2">
        <v>0</v>
      </c>
      <c r="AV417" s="16"/>
      <c r="AW417" s="18">
        <f t="shared" si="54"/>
        <v>0</v>
      </c>
      <c r="AX417" s="15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0</v>
      </c>
      <c r="BI417" s="16"/>
      <c r="BJ417" s="18">
        <f t="shared" si="55"/>
        <v>0</v>
      </c>
      <c r="BK417" s="15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Q417" s="2">
        <v>0</v>
      </c>
      <c r="BR417" s="2">
        <v>0</v>
      </c>
      <c r="BV417" s="16"/>
      <c r="BW417" s="18">
        <f t="shared" si="56"/>
        <v>0</v>
      </c>
      <c r="BX417" s="15">
        <v>0</v>
      </c>
      <c r="BY417" s="2">
        <v>0</v>
      </c>
      <c r="BZ417" s="2">
        <v>0</v>
      </c>
      <c r="CA417" s="2">
        <v>0</v>
      </c>
      <c r="CB417" s="2">
        <v>0</v>
      </c>
      <c r="CC417" s="2">
        <v>0</v>
      </c>
      <c r="CD417" s="2">
        <v>0</v>
      </c>
      <c r="CE417" s="2">
        <v>0</v>
      </c>
      <c r="CI417" s="16"/>
      <c r="CJ417" s="18">
        <f t="shared" si="57"/>
        <v>0</v>
      </c>
      <c r="CK417" s="15">
        <v>0</v>
      </c>
      <c r="CL417" s="2">
        <v>0</v>
      </c>
      <c r="CM417" s="2">
        <v>0</v>
      </c>
      <c r="CN417" s="2">
        <v>0</v>
      </c>
      <c r="CO417" s="2">
        <v>0</v>
      </c>
      <c r="CP417" s="2">
        <v>0</v>
      </c>
      <c r="CQ417" s="2">
        <v>0</v>
      </c>
      <c r="CR417" s="2">
        <v>0</v>
      </c>
      <c r="CV417" s="16"/>
      <c r="CW417" s="18">
        <f t="shared" si="58"/>
        <v>0</v>
      </c>
    </row>
    <row r="418" spans="1:101" ht="13.05" customHeight="1" x14ac:dyDescent="0.2">
      <c r="A418" s="46" t="s">
        <v>465</v>
      </c>
      <c r="B418" s="46" t="s">
        <v>466</v>
      </c>
      <c r="C418" s="91">
        <v>404</v>
      </c>
      <c r="D418" s="46" t="s">
        <v>465</v>
      </c>
      <c r="E418" s="46" t="s">
        <v>465</v>
      </c>
      <c r="F418" s="46" t="s">
        <v>466</v>
      </c>
      <c r="G418" s="47" t="s">
        <v>33</v>
      </c>
      <c r="H418" s="71">
        <v>26287</v>
      </c>
      <c r="I418" s="49" t="s">
        <v>479</v>
      </c>
      <c r="J418" s="43"/>
      <c r="K418" s="15">
        <v>0</v>
      </c>
      <c r="L418" s="2">
        <v>0</v>
      </c>
      <c r="M418" s="2">
        <v>9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V418" s="16"/>
      <c r="W418" s="18">
        <f t="shared" si="52"/>
        <v>9</v>
      </c>
      <c r="X418" s="15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I418" s="16"/>
      <c r="AJ418" s="18">
        <f t="shared" si="53"/>
        <v>0</v>
      </c>
      <c r="AK418" s="15">
        <v>0</v>
      </c>
      <c r="AL418" s="2">
        <v>0</v>
      </c>
      <c r="AM418" s="2">
        <v>9</v>
      </c>
      <c r="AN418" s="2">
        <v>0</v>
      </c>
      <c r="AO418" s="2">
        <v>0</v>
      </c>
      <c r="AP418" s="2">
        <v>0</v>
      </c>
      <c r="AQ418" s="2">
        <v>0</v>
      </c>
      <c r="AR418" s="2">
        <v>0</v>
      </c>
      <c r="AV418" s="16"/>
      <c r="AW418" s="18">
        <f t="shared" si="54"/>
        <v>9</v>
      </c>
      <c r="AX418" s="15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0</v>
      </c>
      <c r="BE418" s="2">
        <v>0</v>
      </c>
      <c r="BI418" s="16"/>
      <c r="BJ418" s="18">
        <f t="shared" si="55"/>
        <v>0</v>
      </c>
      <c r="BK418" s="15">
        <v>0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Q418" s="2">
        <v>0</v>
      </c>
      <c r="BR418" s="2">
        <v>0</v>
      </c>
      <c r="BV418" s="16"/>
      <c r="BW418" s="18">
        <f t="shared" si="56"/>
        <v>0</v>
      </c>
      <c r="BX418" s="15">
        <v>0</v>
      </c>
      <c r="BY418" s="2">
        <v>0</v>
      </c>
      <c r="BZ418" s="2">
        <v>0</v>
      </c>
      <c r="CA418" s="2">
        <v>0</v>
      </c>
      <c r="CB418" s="2">
        <v>0</v>
      </c>
      <c r="CC418" s="2">
        <v>0</v>
      </c>
      <c r="CD418" s="2">
        <v>0</v>
      </c>
      <c r="CE418" s="2">
        <v>0</v>
      </c>
      <c r="CI418" s="16"/>
      <c r="CJ418" s="18">
        <f t="shared" si="57"/>
        <v>0</v>
      </c>
      <c r="CK418" s="15">
        <v>0</v>
      </c>
      <c r="CL418" s="2">
        <v>0</v>
      </c>
      <c r="CM418" s="2">
        <v>0</v>
      </c>
      <c r="CN418" s="2">
        <v>0</v>
      </c>
      <c r="CO418" s="2">
        <v>0</v>
      </c>
      <c r="CP418" s="2">
        <v>0</v>
      </c>
      <c r="CQ418" s="2">
        <v>0</v>
      </c>
      <c r="CR418" s="2">
        <v>0</v>
      </c>
      <c r="CV418" s="16"/>
      <c r="CW418" s="18">
        <f t="shared" si="58"/>
        <v>0</v>
      </c>
    </row>
    <row r="419" spans="1:101" ht="13.05" customHeight="1" x14ac:dyDescent="0.2">
      <c r="A419" s="46" t="s">
        <v>465</v>
      </c>
      <c r="B419" s="46" t="s">
        <v>480</v>
      </c>
      <c r="C419" s="91">
        <v>404</v>
      </c>
      <c r="D419" s="46" t="s">
        <v>465</v>
      </c>
      <c r="E419" s="46" t="s">
        <v>465</v>
      </c>
      <c r="F419" s="46" t="s">
        <v>480</v>
      </c>
      <c r="G419" s="47" t="s">
        <v>27</v>
      </c>
      <c r="H419" s="71">
        <v>235</v>
      </c>
      <c r="I419" s="49" t="s">
        <v>481</v>
      </c>
      <c r="J419" s="43"/>
      <c r="K419" s="15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V419" s="16"/>
      <c r="W419" s="18">
        <f t="shared" si="52"/>
        <v>0</v>
      </c>
      <c r="X419" s="15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I419" s="16"/>
      <c r="AJ419" s="18">
        <f t="shared" si="53"/>
        <v>0</v>
      </c>
      <c r="AK419" s="15">
        <v>0</v>
      </c>
      <c r="AL419" s="2">
        <v>0</v>
      </c>
      <c r="AM419" s="2">
        <v>0</v>
      </c>
      <c r="AN419" s="2">
        <v>0</v>
      </c>
      <c r="AO419" s="2">
        <v>0</v>
      </c>
      <c r="AP419" s="2">
        <v>0</v>
      </c>
      <c r="AQ419" s="2">
        <v>0</v>
      </c>
      <c r="AR419" s="2">
        <v>0</v>
      </c>
      <c r="AV419" s="16"/>
      <c r="AW419" s="18">
        <f t="shared" si="54"/>
        <v>0</v>
      </c>
      <c r="AX419" s="15">
        <v>0</v>
      </c>
      <c r="AY419" s="2">
        <v>0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E419" s="2">
        <v>0</v>
      </c>
      <c r="BI419" s="16"/>
      <c r="BJ419" s="18">
        <f t="shared" si="55"/>
        <v>0</v>
      </c>
      <c r="BK419" s="15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Q419" s="2">
        <v>0</v>
      </c>
      <c r="BR419" s="2">
        <v>0</v>
      </c>
      <c r="BV419" s="16"/>
      <c r="BW419" s="18">
        <f t="shared" si="56"/>
        <v>0</v>
      </c>
      <c r="BX419" s="15">
        <v>0</v>
      </c>
      <c r="BY419" s="2">
        <v>0</v>
      </c>
      <c r="BZ419" s="2">
        <v>0</v>
      </c>
      <c r="CA419" s="2">
        <v>0</v>
      </c>
      <c r="CB419" s="2">
        <v>0</v>
      </c>
      <c r="CC419" s="2">
        <v>0</v>
      </c>
      <c r="CD419" s="2">
        <v>0</v>
      </c>
      <c r="CE419" s="2">
        <v>0</v>
      </c>
      <c r="CI419" s="16"/>
      <c r="CJ419" s="18">
        <f t="shared" si="57"/>
        <v>0</v>
      </c>
      <c r="CK419" s="15">
        <v>0</v>
      </c>
      <c r="CL419" s="2">
        <v>0</v>
      </c>
      <c r="CM419" s="2">
        <v>0</v>
      </c>
      <c r="CN419" s="2">
        <v>0</v>
      </c>
      <c r="CO419" s="2">
        <v>0</v>
      </c>
      <c r="CP419" s="2">
        <v>0</v>
      </c>
      <c r="CQ419" s="2">
        <v>0</v>
      </c>
      <c r="CR419" s="2">
        <v>0</v>
      </c>
      <c r="CV419" s="16"/>
      <c r="CW419" s="18">
        <f t="shared" si="58"/>
        <v>0</v>
      </c>
    </row>
    <row r="420" spans="1:101" ht="13.05" customHeight="1" x14ac:dyDescent="0.2">
      <c r="A420" s="46" t="s">
        <v>465</v>
      </c>
      <c r="B420" s="46" t="s">
        <v>480</v>
      </c>
      <c r="C420" s="91">
        <v>404</v>
      </c>
      <c r="D420" s="46" t="s">
        <v>465</v>
      </c>
      <c r="E420" s="46" t="s">
        <v>465</v>
      </c>
      <c r="F420" s="46" t="s">
        <v>480</v>
      </c>
      <c r="G420" s="47" t="s">
        <v>31</v>
      </c>
      <c r="H420" s="71">
        <v>27082</v>
      </c>
      <c r="I420" s="50" t="s">
        <v>482</v>
      </c>
      <c r="J420" s="44"/>
      <c r="K420" s="15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V420" s="16"/>
      <c r="W420" s="18">
        <f t="shared" si="52"/>
        <v>0</v>
      </c>
      <c r="X420" s="15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I420" s="16"/>
      <c r="AJ420" s="18">
        <f t="shared" si="53"/>
        <v>0</v>
      </c>
      <c r="AK420" s="15">
        <v>0</v>
      </c>
      <c r="AL420" s="2">
        <v>0</v>
      </c>
      <c r="AM420" s="2">
        <v>0</v>
      </c>
      <c r="AN420" s="2">
        <v>0</v>
      </c>
      <c r="AO420" s="2">
        <v>0</v>
      </c>
      <c r="AP420" s="2">
        <v>0</v>
      </c>
      <c r="AQ420" s="2">
        <v>0</v>
      </c>
      <c r="AR420" s="2">
        <v>0</v>
      </c>
      <c r="AV420" s="16"/>
      <c r="AW420" s="18">
        <f t="shared" si="54"/>
        <v>0</v>
      </c>
      <c r="AX420" s="15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2">
        <v>0</v>
      </c>
      <c r="BI420" s="16"/>
      <c r="BJ420" s="18">
        <f t="shared" si="55"/>
        <v>0</v>
      </c>
      <c r="BK420" s="15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Q420" s="2">
        <v>0</v>
      </c>
      <c r="BR420" s="2">
        <v>0</v>
      </c>
      <c r="BV420" s="16"/>
      <c r="BW420" s="18">
        <f t="shared" si="56"/>
        <v>0</v>
      </c>
      <c r="BX420" s="15">
        <v>0</v>
      </c>
      <c r="BY420" s="2">
        <v>0</v>
      </c>
      <c r="BZ420" s="2">
        <v>0</v>
      </c>
      <c r="CA420" s="2">
        <v>0</v>
      </c>
      <c r="CB420" s="2">
        <v>0</v>
      </c>
      <c r="CC420" s="2">
        <v>0</v>
      </c>
      <c r="CD420" s="2">
        <v>0</v>
      </c>
      <c r="CE420" s="2">
        <v>0</v>
      </c>
      <c r="CI420" s="16"/>
      <c r="CJ420" s="18">
        <f t="shared" si="57"/>
        <v>0</v>
      </c>
      <c r="CK420" s="15">
        <v>0</v>
      </c>
      <c r="CL420" s="2">
        <v>0</v>
      </c>
      <c r="CM420" s="2">
        <v>0</v>
      </c>
      <c r="CN420" s="2">
        <v>0</v>
      </c>
      <c r="CO420" s="2">
        <v>0</v>
      </c>
      <c r="CP420" s="2">
        <v>0</v>
      </c>
      <c r="CQ420" s="2">
        <v>0</v>
      </c>
      <c r="CR420" s="2">
        <v>0</v>
      </c>
      <c r="CV420" s="16"/>
      <c r="CW420" s="18">
        <f t="shared" si="58"/>
        <v>0</v>
      </c>
    </row>
    <row r="421" spans="1:101" ht="13.05" customHeight="1" x14ac:dyDescent="0.2">
      <c r="A421" s="46" t="s">
        <v>465</v>
      </c>
      <c r="B421" s="46" t="s">
        <v>480</v>
      </c>
      <c r="C421" s="91">
        <v>404</v>
      </c>
      <c r="D421" s="46" t="s">
        <v>465</v>
      </c>
      <c r="E421" s="46" t="s">
        <v>465</v>
      </c>
      <c r="F421" s="46" t="s">
        <v>480</v>
      </c>
      <c r="G421" s="47" t="s">
        <v>33</v>
      </c>
      <c r="H421" s="71">
        <v>236</v>
      </c>
      <c r="I421" s="49" t="s">
        <v>483</v>
      </c>
      <c r="J421" s="43"/>
      <c r="K421" s="15">
        <v>0</v>
      </c>
      <c r="L421" s="2">
        <v>0</v>
      </c>
      <c r="M421" s="2">
        <v>0</v>
      </c>
      <c r="N421" s="2">
        <v>9</v>
      </c>
      <c r="O421" s="2">
        <v>0</v>
      </c>
      <c r="P421" s="2">
        <v>0</v>
      </c>
      <c r="Q421" s="2">
        <v>0</v>
      </c>
      <c r="R421" s="2">
        <v>0</v>
      </c>
      <c r="V421" s="16"/>
      <c r="W421" s="18">
        <f t="shared" si="52"/>
        <v>9</v>
      </c>
      <c r="X421" s="15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I421" s="16"/>
      <c r="AJ421" s="18">
        <f t="shared" si="53"/>
        <v>0</v>
      </c>
      <c r="AK421" s="15">
        <v>0</v>
      </c>
      <c r="AL421" s="2">
        <v>0</v>
      </c>
      <c r="AM421" s="2">
        <v>0</v>
      </c>
      <c r="AN421" s="2">
        <v>7</v>
      </c>
      <c r="AO421" s="2">
        <v>0</v>
      </c>
      <c r="AP421" s="2">
        <v>0</v>
      </c>
      <c r="AQ421" s="2">
        <v>0</v>
      </c>
      <c r="AR421" s="2">
        <v>0</v>
      </c>
      <c r="AV421" s="16"/>
      <c r="AW421" s="18">
        <f t="shared" si="54"/>
        <v>7</v>
      </c>
      <c r="AX421" s="15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I421" s="16"/>
      <c r="BJ421" s="18">
        <f t="shared" si="55"/>
        <v>0</v>
      </c>
      <c r="BK421" s="15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V421" s="16"/>
      <c r="BW421" s="18">
        <f t="shared" si="56"/>
        <v>0</v>
      </c>
      <c r="BX421" s="15">
        <v>0</v>
      </c>
      <c r="BY421" s="2">
        <v>0</v>
      </c>
      <c r="BZ421" s="2">
        <v>0</v>
      </c>
      <c r="CA421" s="2">
        <v>0</v>
      </c>
      <c r="CB421" s="2">
        <v>0</v>
      </c>
      <c r="CC421" s="2">
        <v>0</v>
      </c>
      <c r="CD421" s="2">
        <v>0</v>
      </c>
      <c r="CE421" s="2">
        <v>0</v>
      </c>
      <c r="CI421" s="16"/>
      <c r="CJ421" s="18">
        <f t="shared" si="57"/>
        <v>0</v>
      </c>
      <c r="CK421" s="15">
        <v>0</v>
      </c>
      <c r="CL421" s="2">
        <v>0</v>
      </c>
      <c r="CM421" s="2">
        <v>0</v>
      </c>
      <c r="CN421" s="2">
        <v>0</v>
      </c>
      <c r="CO421" s="2">
        <v>0</v>
      </c>
      <c r="CP421" s="2">
        <v>0</v>
      </c>
      <c r="CQ421" s="2">
        <v>0</v>
      </c>
      <c r="CR421" s="2">
        <v>0</v>
      </c>
      <c r="CV421" s="16"/>
      <c r="CW421" s="18">
        <f t="shared" si="58"/>
        <v>0</v>
      </c>
    </row>
    <row r="422" spans="1:101" ht="13.05" customHeight="1" x14ac:dyDescent="0.2">
      <c r="A422" s="46" t="s">
        <v>465</v>
      </c>
      <c r="B422" s="46" t="s">
        <v>480</v>
      </c>
      <c r="C422" s="91">
        <v>404</v>
      </c>
      <c r="D422" s="46" t="s">
        <v>465</v>
      </c>
      <c r="E422" s="46" t="s">
        <v>465</v>
      </c>
      <c r="F422" s="46" t="s">
        <v>480</v>
      </c>
      <c r="G422" s="47" t="s">
        <v>33</v>
      </c>
      <c r="H422" s="71">
        <v>237</v>
      </c>
      <c r="I422" s="49" t="s">
        <v>484</v>
      </c>
      <c r="J422" s="43"/>
      <c r="K422" s="15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V422" s="16"/>
      <c r="W422" s="18">
        <f t="shared" si="52"/>
        <v>0</v>
      </c>
      <c r="X422" s="15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I422" s="16"/>
      <c r="AJ422" s="18">
        <f t="shared" si="53"/>
        <v>0</v>
      </c>
      <c r="AK422" s="15">
        <v>0</v>
      </c>
      <c r="AL422" s="2">
        <v>0</v>
      </c>
      <c r="AM422" s="2">
        <v>0</v>
      </c>
      <c r="AN422" s="2">
        <v>0</v>
      </c>
      <c r="AO422" s="2">
        <v>0</v>
      </c>
      <c r="AP422" s="2">
        <v>0</v>
      </c>
      <c r="AQ422" s="2">
        <v>0</v>
      </c>
      <c r="AR422" s="2">
        <v>0</v>
      </c>
      <c r="AV422" s="16"/>
      <c r="AW422" s="18">
        <f t="shared" si="54"/>
        <v>0</v>
      </c>
      <c r="AX422" s="15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2">
        <v>0</v>
      </c>
      <c r="BI422" s="16"/>
      <c r="BJ422" s="18">
        <f t="shared" si="55"/>
        <v>0</v>
      </c>
      <c r="BK422" s="15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Q422" s="2">
        <v>0</v>
      </c>
      <c r="BR422" s="2">
        <v>0</v>
      </c>
      <c r="BV422" s="16"/>
      <c r="BW422" s="18">
        <f t="shared" si="56"/>
        <v>0</v>
      </c>
      <c r="BX422" s="15">
        <v>0</v>
      </c>
      <c r="BY422" s="2">
        <v>0</v>
      </c>
      <c r="BZ422" s="2">
        <v>0</v>
      </c>
      <c r="CA422" s="2">
        <v>0</v>
      </c>
      <c r="CB422" s="2">
        <v>0</v>
      </c>
      <c r="CC422" s="2">
        <v>0</v>
      </c>
      <c r="CD422" s="2">
        <v>0</v>
      </c>
      <c r="CE422" s="2">
        <v>0</v>
      </c>
      <c r="CI422" s="16"/>
      <c r="CJ422" s="18">
        <f t="shared" si="57"/>
        <v>0</v>
      </c>
      <c r="CK422" s="15">
        <v>0</v>
      </c>
      <c r="CL422" s="2">
        <v>0</v>
      </c>
      <c r="CM422" s="2">
        <v>0</v>
      </c>
      <c r="CN422" s="2">
        <v>0</v>
      </c>
      <c r="CO422" s="2">
        <v>0</v>
      </c>
      <c r="CP422" s="2">
        <v>0</v>
      </c>
      <c r="CQ422" s="2">
        <v>0</v>
      </c>
      <c r="CR422" s="2">
        <v>0</v>
      </c>
      <c r="CV422" s="16"/>
      <c r="CW422" s="18">
        <f t="shared" si="58"/>
        <v>0</v>
      </c>
    </row>
    <row r="423" spans="1:101" ht="13.05" customHeight="1" x14ac:dyDescent="0.2">
      <c r="A423" s="46" t="s">
        <v>465</v>
      </c>
      <c r="B423" s="46" t="s">
        <v>480</v>
      </c>
      <c r="C423" s="91">
        <v>404</v>
      </c>
      <c r="D423" s="46" t="s">
        <v>465</v>
      </c>
      <c r="E423" s="46" t="s">
        <v>465</v>
      </c>
      <c r="F423" s="46" t="s">
        <v>480</v>
      </c>
      <c r="G423" s="47" t="s">
        <v>33</v>
      </c>
      <c r="H423" s="71">
        <v>238</v>
      </c>
      <c r="I423" s="49" t="s">
        <v>485</v>
      </c>
      <c r="J423" s="43"/>
      <c r="K423" s="15">
        <v>0</v>
      </c>
      <c r="L423" s="2">
        <v>0</v>
      </c>
      <c r="M423" s="2">
        <v>0</v>
      </c>
      <c r="N423" s="2">
        <v>16</v>
      </c>
      <c r="O423" s="2">
        <v>0</v>
      </c>
      <c r="P423" s="2">
        <v>0</v>
      </c>
      <c r="Q423" s="2">
        <v>0</v>
      </c>
      <c r="R423" s="2">
        <v>0</v>
      </c>
      <c r="V423" s="16"/>
      <c r="W423" s="18">
        <f t="shared" si="52"/>
        <v>16</v>
      </c>
      <c r="X423" s="15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I423" s="16"/>
      <c r="AJ423" s="18">
        <f t="shared" si="53"/>
        <v>0</v>
      </c>
      <c r="AK423" s="15">
        <v>0</v>
      </c>
      <c r="AL423" s="2">
        <v>0</v>
      </c>
      <c r="AM423" s="2">
        <v>0</v>
      </c>
      <c r="AN423" s="2">
        <v>13</v>
      </c>
      <c r="AO423" s="2">
        <v>0</v>
      </c>
      <c r="AP423" s="2">
        <v>0</v>
      </c>
      <c r="AQ423" s="2">
        <v>0</v>
      </c>
      <c r="AR423" s="2">
        <v>0</v>
      </c>
      <c r="AV423" s="16"/>
      <c r="AW423" s="18">
        <f t="shared" si="54"/>
        <v>13</v>
      </c>
      <c r="AX423" s="15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I423" s="16"/>
      <c r="BJ423" s="18">
        <f t="shared" si="55"/>
        <v>0</v>
      </c>
      <c r="BK423" s="15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V423" s="16"/>
      <c r="BW423" s="18">
        <f t="shared" si="56"/>
        <v>0</v>
      </c>
      <c r="BX423" s="15">
        <v>0</v>
      </c>
      <c r="BY423" s="2">
        <v>0</v>
      </c>
      <c r="BZ423" s="2">
        <v>0</v>
      </c>
      <c r="CA423" s="2">
        <v>0</v>
      </c>
      <c r="CB423" s="2">
        <v>0</v>
      </c>
      <c r="CC423" s="2">
        <v>0</v>
      </c>
      <c r="CD423" s="2">
        <v>0</v>
      </c>
      <c r="CE423" s="2">
        <v>0</v>
      </c>
      <c r="CI423" s="16"/>
      <c r="CJ423" s="18">
        <f t="shared" si="57"/>
        <v>0</v>
      </c>
      <c r="CK423" s="15">
        <v>0</v>
      </c>
      <c r="CL423" s="2">
        <v>0</v>
      </c>
      <c r="CM423" s="2">
        <v>0</v>
      </c>
      <c r="CN423" s="2">
        <v>0</v>
      </c>
      <c r="CO423" s="2">
        <v>0</v>
      </c>
      <c r="CP423" s="2">
        <v>0</v>
      </c>
      <c r="CQ423" s="2">
        <v>0</v>
      </c>
      <c r="CR423" s="2">
        <v>0</v>
      </c>
      <c r="CV423" s="16"/>
      <c r="CW423" s="18">
        <f t="shared" si="58"/>
        <v>0</v>
      </c>
    </row>
    <row r="424" spans="1:101" ht="13.05" customHeight="1" x14ac:dyDescent="0.2">
      <c r="A424" s="46" t="s">
        <v>465</v>
      </c>
      <c r="B424" s="46" t="s">
        <v>480</v>
      </c>
      <c r="C424" s="91">
        <v>404</v>
      </c>
      <c r="D424" s="46" t="s">
        <v>465</v>
      </c>
      <c r="E424" s="46" t="s">
        <v>465</v>
      </c>
      <c r="F424" s="46" t="s">
        <v>480</v>
      </c>
      <c r="G424" s="47" t="s">
        <v>33</v>
      </c>
      <c r="H424" s="71">
        <v>239</v>
      </c>
      <c r="I424" s="49" t="s">
        <v>486</v>
      </c>
      <c r="J424" s="43"/>
      <c r="K424" s="15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V424" s="16"/>
      <c r="W424" s="18">
        <f t="shared" si="52"/>
        <v>0</v>
      </c>
      <c r="X424" s="15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I424" s="16"/>
      <c r="AJ424" s="18">
        <f t="shared" si="53"/>
        <v>0</v>
      </c>
      <c r="AK424" s="15">
        <v>0</v>
      </c>
      <c r="AL424" s="2">
        <v>0</v>
      </c>
      <c r="AM424" s="2">
        <v>0</v>
      </c>
      <c r="AN424" s="2">
        <v>0</v>
      </c>
      <c r="AO424" s="2">
        <v>0</v>
      </c>
      <c r="AP424" s="2">
        <v>0</v>
      </c>
      <c r="AQ424" s="2">
        <v>0</v>
      </c>
      <c r="AR424" s="2">
        <v>0</v>
      </c>
      <c r="AV424" s="16"/>
      <c r="AW424" s="18">
        <f t="shared" si="54"/>
        <v>0</v>
      </c>
      <c r="AX424" s="15">
        <v>0</v>
      </c>
      <c r="AY424" s="2">
        <v>0</v>
      </c>
      <c r="AZ424" s="2">
        <v>0</v>
      </c>
      <c r="BA424" s="2">
        <v>0</v>
      </c>
      <c r="BB424" s="2">
        <v>0</v>
      </c>
      <c r="BC424" s="2">
        <v>0</v>
      </c>
      <c r="BD424" s="2">
        <v>0</v>
      </c>
      <c r="BE424" s="2">
        <v>0</v>
      </c>
      <c r="BI424" s="16"/>
      <c r="BJ424" s="18">
        <f t="shared" si="55"/>
        <v>0</v>
      </c>
      <c r="BK424" s="15">
        <v>0</v>
      </c>
      <c r="BL424" s="2">
        <v>0</v>
      </c>
      <c r="BM424" s="2">
        <v>0</v>
      </c>
      <c r="BN424" s="2">
        <v>0</v>
      </c>
      <c r="BO424" s="2">
        <v>0</v>
      </c>
      <c r="BP424" s="2">
        <v>0</v>
      </c>
      <c r="BQ424" s="2">
        <v>0</v>
      </c>
      <c r="BR424" s="2">
        <v>0</v>
      </c>
      <c r="BV424" s="16"/>
      <c r="BW424" s="18">
        <f t="shared" si="56"/>
        <v>0</v>
      </c>
      <c r="BX424" s="15">
        <v>0</v>
      </c>
      <c r="BY424" s="2">
        <v>0</v>
      </c>
      <c r="BZ424" s="2">
        <v>0</v>
      </c>
      <c r="CA424" s="2">
        <v>0</v>
      </c>
      <c r="CB424" s="2">
        <v>0</v>
      </c>
      <c r="CC424" s="2">
        <v>0</v>
      </c>
      <c r="CD424" s="2">
        <v>0</v>
      </c>
      <c r="CE424" s="2">
        <v>0</v>
      </c>
      <c r="CI424" s="16"/>
      <c r="CJ424" s="18">
        <f t="shared" si="57"/>
        <v>0</v>
      </c>
      <c r="CK424" s="15">
        <v>0</v>
      </c>
      <c r="CL424" s="2">
        <v>0</v>
      </c>
      <c r="CM424" s="2">
        <v>0</v>
      </c>
      <c r="CN424" s="2">
        <v>0</v>
      </c>
      <c r="CO424" s="2">
        <v>0</v>
      </c>
      <c r="CP424" s="2">
        <v>0</v>
      </c>
      <c r="CQ424" s="2">
        <v>0</v>
      </c>
      <c r="CR424" s="2">
        <v>0</v>
      </c>
      <c r="CV424" s="16"/>
      <c r="CW424" s="18">
        <f t="shared" si="58"/>
        <v>0</v>
      </c>
    </row>
    <row r="425" spans="1:101" ht="13.05" customHeight="1" x14ac:dyDescent="0.2">
      <c r="A425" s="46" t="s">
        <v>465</v>
      </c>
      <c r="B425" s="46" t="s">
        <v>480</v>
      </c>
      <c r="C425" s="91">
        <v>404</v>
      </c>
      <c r="D425" s="46" t="s">
        <v>465</v>
      </c>
      <c r="E425" s="46" t="s">
        <v>465</v>
      </c>
      <c r="F425" s="46" t="s">
        <v>480</v>
      </c>
      <c r="G425" s="47" t="s">
        <v>33</v>
      </c>
      <c r="H425" s="71">
        <v>6687</v>
      </c>
      <c r="I425" s="49" t="s">
        <v>480</v>
      </c>
      <c r="J425" s="43"/>
      <c r="K425" s="15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V425" s="16"/>
      <c r="W425" s="18">
        <f t="shared" si="52"/>
        <v>0</v>
      </c>
      <c r="X425" s="15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I425" s="16"/>
      <c r="AJ425" s="18">
        <f t="shared" si="53"/>
        <v>0</v>
      </c>
      <c r="AK425" s="15">
        <v>0</v>
      </c>
      <c r="AL425" s="2">
        <v>0</v>
      </c>
      <c r="AM425" s="2">
        <v>0</v>
      </c>
      <c r="AN425" s="2">
        <v>0</v>
      </c>
      <c r="AO425" s="2">
        <v>0</v>
      </c>
      <c r="AP425" s="2">
        <v>0</v>
      </c>
      <c r="AQ425" s="2">
        <v>0</v>
      </c>
      <c r="AR425" s="2">
        <v>0</v>
      </c>
      <c r="AV425" s="16"/>
      <c r="AW425" s="18">
        <f t="shared" si="54"/>
        <v>0</v>
      </c>
      <c r="AX425" s="15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</v>
      </c>
      <c r="BE425" s="2">
        <v>0</v>
      </c>
      <c r="BI425" s="16"/>
      <c r="BJ425" s="18">
        <f t="shared" si="55"/>
        <v>0</v>
      </c>
      <c r="BK425" s="15">
        <v>0</v>
      </c>
      <c r="BL425" s="2">
        <v>0</v>
      </c>
      <c r="BM425" s="2">
        <v>0</v>
      </c>
      <c r="BN425" s="2">
        <v>0</v>
      </c>
      <c r="BO425" s="2">
        <v>0</v>
      </c>
      <c r="BP425" s="2">
        <v>0</v>
      </c>
      <c r="BQ425" s="2">
        <v>0</v>
      </c>
      <c r="BR425" s="2">
        <v>0</v>
      </c>
      <c r="BV425" s="16"/>
      <c r="BW425" s="18">
        <f t="shared" si="56"/>
        <v>0</v>
      </c>
      <c r="BX425" s="15">
        <v>0</v>
      </c>
      <c r="BY425" s="2">
        <v>0</v>
      </c>
      <c r="BZ425" s="2">
        <v>0</v>
      </c>
      <c r="CA425" s="2">
        <v>0</v>
      </c>
      <c r="CB425" s="2">
        <v>0</v>
      </c>
      <c r="CC425" s="2">
        <v>0</v>
      </c>
      <c r="CD425" s="2">
        <v>0</v>
      </c>
      <c r="CE425" s="2">
        <v>0</v>
      </c>
      <c r="CI425" s="16"/>
      <c r="CJ425" s="18">
        <f t="shared" si="57"/>
        <v>0</v>
      </c>
      <c r="CK425" s="15">
        <v>0</v>
      </c>
      <c r="CL425" s="2">
        <v>0</v>
      </c>
      <c r="CM425" s="2">
        <v>0</v>
      </c>
      <c r="CN425" s="2">
        <v>0</v>
      </c>
      <c r="CO425" s="2">
        <v>0</v>
      </c>
      <c r="CP425" s="2">
        <v>0</v>
      </c>
      <c r="CQ425" s="2">
        <v>0</v>
      </c>
      <c r="CR425" s="2">
        <v>0</v>
      </c>
      <c r="CV425" s="16"/>
      <c r="CW425" s="18">
        <f t="shared" si="58"/>
        <v>0</v>
      </c>
    </row>
    <row r="426" spans="1:101" ht="13.05" customHeight="1" x14ac:dyDescent="0.2">
      <c r="A426" s="46" t="s">
        <v>465</v>
      </c>
      <c r="B426" s="46" t="s">
        <v>480</v>
      </c>
      <c r="C426" s="91">
        <v>404</v>
      </c>
      <c r="D426" s="46" t="s">
        <v>465</v>
      </c>
      <c r="E426" s="46" t="s">
        <v>465</v>
      </c>
      <c r="F426" s="46" t="s">
        <v>480</v>
      </c>
      <c r="G426" s="47" t="s">
        <v>33</v>
      </c>
      <c r="H426" s="71">
        <v>6765</v>
      </c>
      <c r="I426" s="49" t="s">
        <v>487</v>
      </c>
      <c r="J426" s="43"/>
      <c r="K426" s="15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V426" s="16"/>
      <c r="W426" s="18">
        <f t="shared" si="52"/>
        <v>0</v>
      </c>
      <c r="X426" s="15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I426" s="16"/>
      <c r="AJ426" s="18">
        <f t="shared" si="53"/>
        <v>0</v>
      </c>
      <c r="AK426" s="15">
        <v>0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Q426" s="2">
        <v>0</v>
      </c>
      <c r="AR426" s="2">
        <v>0</v>
      </c>
      <c r="AV426" s="16"/>
      <c r="AW426" s="18">
        <f t="shared" si="54"/>
        <v>0</v>
      </c>
      <c r="AX426" s="15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E426" s="2">
        <v>0</v>
      </c>
      <c r="BI426" s="16"/>
      <c r="BJ426" s="18">
        <f t="shared" si="55"/>
        <v>0</v>
      </c>
      <c r="BK426" s="15">
        <v>0</v>
      </c>
      <c r="BL426" s="2">
        <v>0</v>
      </c>
      <c r="BM426" s="2">
        <v>0</v>
      </c>
      <c r="BN426" s="2">
        <v>0</v>
      </c>
      <c r="BO426" s="2">
        <v>0</v>
      </c>
      <c r="BP426" s="2">
        <v>0</v>
      </c>
      <c r="BQ426" s="2">
        <v>0</v>
      </c>
      <c r="BR426" s="2">
        <v>0</v>
      </c>
      <c r="BV426" s="16"/>
      <c r="BW426" s="18">
        <f t="shared" si="56"/>
        <v>0</v>
      </c>
      <c r="BX426" s="15">
        <v>0</v>
      </c>
      <c r="BY426" s="2">
        <v>0</v>
      </c>
      <c r="BZ426" s="2">
        <v>0</v>
      </c>
      <c r="CA426" s="2">
        <v>0</v>
      </c>
      <c r="CB426" s="2">
        <v>0</v>
      </c>
      <c r="CC426" s="2">
        <v>0</v>
      </c>
      <c r="CD426" s="2">
        <v>0</v>
      </c>
      <c r="CE426" s="2">
        <v>0</v>
      </c>
      <c r="CI426" s="16"/>
      <c r="CJ426" s="18">
        <f t="shared" si="57"/>
        <v>0</v>
      </c>
      <c r="CK426" s="15">
        <v>0</v>
      </c>
      <c r="CL426" s="2">
        <v>0</v>
      </c>
      <c r="CM426" s="2">
        <v>0</v>
      </c>
      <c r="CN426" s="2">
        <v>0</v>
      </c>
      <c r="CO426" s="2">
        <v>0</v>
      </c>
      <c r="CP426" s="2">
        <v>0</v>
      </c>
      <c r="CQ426" s="2">
        <v>0</v>
      </c>
      <c r="CR426" s="2">
        <v>0</v>
      </c>
      <c r="CV426" s="16"/>
      <c r="CW426" s="18">
        <f t="shared" si="58"/>
        <v>0</v>
      </c>
    </row>
    <row r="427" spans="1:101" ht="13.05" customHeight="1" x14ac:dyDescent="0.2">
      <c r="A427" s="46" t="s">
        <v>465</v>
      </c>
      <c r="B427" s="46" t="s">
        <v>488</v>
      </c>
      <c r="C427" s="91">
        <v>404</v>
      </c>
      <c r="D427" s="46" t="s">
        <v>465</v>
      </c>
      <c r="E427" s="46" t="s">
        <v>465</v>
      </c>
      <c r="F427" s="46" t="s">
        <v>480</v>
      </c>
      <c r="G427" s="47" t="s">
        <v>33</v>
      </c>
      <c r="H427" s="71">
        <v>245</v>
      </c>
      <c r="I427" s="49" t="s">
        <v>489</v>
      </c>
      <c r="J427" s="43"/>
      <c r="K427" s="15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V427" s="16"/>
      <c r="W427" s="18">
        <f t="shared" si="52"/>
        <v>0</v>
      </c>
      <c r="X427" s="15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I427" s="16"/>
      <c r="AJ427" s="18">
        <f t="shared" si="53"/>
        <v>0</v>
      </c>
      <c r="AK427" s="15">
        <v>0</v>
      </c>
      <c r="AL427" s="2">
        <v>0</v>
      </c>
      <c r="AM427" s="2">
        <v>0</v>
      </c>
      <c r="AN427" s="2">
        <v>0</v>
      </c>
      <c r="AO427" s="2">
        <v>0</v>
      </c>
      <c r="AP427" s="2">
        <v>0</v>
      </c>
      <c r="AQ427" s="2">
        <v>0</v>
      </c>
      <c r="AR427" s="2">
        <v>0</v>
      </c>
      <c r="AV427" s="16"/>
      <c r="AW427" s="18">
        <f t="shared" si="54"/>
        <v>0</v>
      </c>
      <c r="AX427" s="15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0</v>
      </c>
      <c r="BI427" s="16"/>
      <c r="BJ427" s="18">
        <f t="shared" si="55"/>
        <v>0</v>
      </c>
      <c r="BK427" s="15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Q427" s="2">
        <v>0</v>
      </c>
      <c r="BR427" s="2">
        <v>0</v>
      </c>
      <c r="BV427" s="16"/>
      <c r="BW427" s="18">
        <f t="shared" si="56"/>
        <v>0</v>
      </c>
      <c r="BX427" s="15">
        <v>0</v>
      </c>
      <c r="BY427" s="2">
        <v>0</v>
      </c>
      <c r="BZ427" s="2">
        <v>0</v>
      </c>
      <c r="CA427" s="2">
        <v>0</v>
      </c>
      <c r="CB427" s="2">
        <v>0</v>
      </c>
      <c r="CC427" s="2">
        <v>0</v>
      </c>
      <c r="CD427" s="2">
        <v>0</v>
      </c>
      <c r="CE427" s="2">
        <v>0</v>
      </c>
      <c r="CI427" s="16"/>
      <c r="CJ427" s="18">
        <f t="shared" si="57"/>
        <v>0</v>
      </c>
      <c r="CK427" s="15">
        <v>0</v>
      </c>
      <c r="CL427" s="2">
        <v>0</v>
      </c>
      <c r="CM427" s="2">
        <v>0</v>
      </c>
      <c r="CN427" s="2">
        <v>0</v>
      </c>
      <c r="CO427" s="2">
        <v>0</v>
      </c>
      <c r="CP427" s="2">
        <v>0</v>
      </c>
      <c r="CQ427" s="2">
        <v>0</v>
      </c>
      <c r="CR427" s="2">
        <v>0</v>
      </c>
      <c r="CV427" s="16"/>
      <c r="CW427" s="18">
        <f t="shared" si="58"/>
        <v>0</v>
      </c>
    </row>
    <row r="428" spans="1:101" ht="13.05" customHeight="1" x14ac:dyDescent="0.2">
      <c r="A428" s="46" t="s">
        <v>15</v>
      </c>
      <c r="B428" s="46" t="s">
        <v>449</v>
      </c>
      <c r="C428" s="91">
        <v>404</v>
      </c>
      <c r="D428" s="46" t="s">
        <v>465</v>
      </c>
      <c r="E428" s="46" t="s">
        <v>465</v>
      </c>
      <c r="F428" s="46" t="s">
        <v>480</v>
      </c>
      <c r="G428" s="47" t="s">
        <v>33</v>
      </c>
      <c r="H428" s="70">
        <v>198</v>
      </c>
      <c r="I428" s="49" t="s">
        <v>490</v>
      </c>
      <c r="J428" s="43"/>
      <c r="K428" s="15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V428" s="16"/>
      <c r="W428" s="18">
        <f t="shared" si="52"/>
        <v>0</v>
      </c>
      <c r="X428" s="15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I428" s="16"/>
      <c r="AJ428" s="18">
        <f t="shared" si="53"/>
        <v>0</v>
      </c>
      <c r="AK428" s="15">
        <v>0</v>
      </c>
      <c r="AL428" s="2">
        <v>0</v>
      </c>
      <c r="AM428" s="2">
        <v>0</v>
      </c>
      <c r="AN428" s="2">
        <v>0</v>
      </c>
      <c r="AO428" s="2">
        <v>0</v>
      </c>
      <c r="AP428" s="2">
        <v>0</v>
      </c>
      <c r="AQ428" s="2">
        <v>0</v>
      </c>
      <c r="AR428" s="2">
        <v>0</v>
      </c>
      <c r="AV428" s="16"/>
      <c r="AW428" s="18">
        <f t="shared" si="54"/>
        <v>0</v>
      </c>
      <c r="AX428" s="15">
        <v>0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0</v>
      </c>
      <c r="BI428" s="16"/>
      <c r="BJ428" s="18">
        <f t="shared" si="55"/>
        <v>0</v>
      </c>
      <c r="BK428" s="15">
        <v>0</v>
      </c>
      <c r="BL428" s="2">
        <v>0</v>
      </c>
      <c r="BM428" s="2">
        <v>0</v>
      </c>
      <c r="BN428" s="2">
        <v>0</v>
      </c>
      <c r="BO428" s="2">
        <v>0</v>
      </c>
      <c r="BP428" s="2">
        <v>0</v>
      </c>
      <c r="BQ428" s="2">
        <v>0</v>
      </c>
      <c r="BR428" s="2">
        <v>0</v>
      </c>
      <c r="BV428" s="16"/>
      <c r="BW428" s="18">
        <f t="shared" si="56"/>
        <v>0</v>
      </c>
      <c r="BX428" s="15">
        <v>0</v>
      </c>
      <c r="BY428" s="2">
        <v>0</v>
      </c>
      <c r="BZ428" s="2">
        <v>0</v>
      </c>
      <c r="CA428" s="2">
        <v>0</v>
      </c>
      <c r="CB428" s="2">
        <v>0</v>
      </c>
      <c r="CC428" s="2">
        <v>0</v>
      </c>
      <c r="CD428" s="2">
        <v>0</v>
      </c>
      <c r="CE428" s="2">
        <v>0</v>
      </c>
      <c r="CI428" s="16"/>
      <c r="CJ428" s="18">
        <f t="shared" si="57"/>
        <v>0</v>
      </c>
      <c r="CK428" s="15">
        <v>0</v>
      </c>
      <c r="CL428" s="2">
        <v>0</v>
      </c>
      <c r="CM428" s="2">
        <v>0</v>
      </c>
      <c r="CN428" s="2">
        <v>0</v>
      </c>
      <c r="CO428" s="2">
        <v>0</v>
      </c>
      <c r="CP428" s="2">
        <v>0</v>
      </c>
      <c r="CQ428" s="2">
        <v>0</v>
      </c>
      <c r="CR428" s="2">
        <v>0</v>
      </c>
      <c r="CV428" s="16"/>
      <c r="CW428" s="18">
        <f t="shared" si="58"/>
        <v>0</v>
      </c>
    </row>
    <row r="429" spans="1:101" ht="13.05" customHeight="1" x14ac:dyDescent="0.2">
      <c r="A429" s="46" t="s">
        <v>15</v>
      </c>
      <c r="B429" s="46" t="s">
        <v>407</v>
      </c>
      <c r="C429" s="91">
        <v>404</v>
      </c>
      <c r="D429" s="46" t="s">
        <v>465</v>
      </c>
      <c r="E429" s="46" t="s">
        <v>465</v>
      </c>
      <c r="F429" s="46" t="s">
        <v>480</v>
      </c>
      <c r="G429" s="47" t="s">
        <v>33</v>
      </c>
      <c r="H429" s="70">
        <v>6729</v>
      </c>
      <c r="I429" s="49" t="s">
        <v>491</v>
      </c>
      <c r="J429" s="43"/>
      <c r="K429" s="15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V429" s="16"/>
      <c r="W429" s="18">
        <f t="shared" si="52"/>
        <v>0</v>
      </c>
      <c r="X429" s="15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0</v>
      </c>
      <c r="AI429" s="16"/>
      <c r="AJ429" s="18">
        <f t="shared" si="53"/>
        <v>0</v>
      </c>
      <c r="AK429" s="15">
        <v>0</v>
      </c>
      <c r="AL429" s="2">
        <v>0</v>
      </c>
      <c r="AM429" s="2">
        <v>0</v>
      </c>
      <c r="AN429" s="2">
        <v>0</v>
      </c>
      <c r="AO429" s="2">
        <v>0</v>
      </c>
      <c r="AP429" s="2">
        <v>0</v>
      </c>
      <c r="AQ429" s="2">
        <v>0</v>
      </c>
      <c r="AR429" s="2">
        <v>0</v>
      </c>
      <c r="AV429" s="16"/>
      <c r="AW429" s="18">
        <f t="shared" si="54"/>
        <v>0</v>
      </c>
      <c r="AX429" s="15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E429" s="2">
        <v>0</v>
      </c>
      <c r="BI429" s="16"/>
      <c r="BJ429" s="18">
        <f t="shared" si="55"/>
        <v>0</v>
      </c>
      <c r="BK429" s="15">
        <v>0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R429" s="2">
        <v>0</v>
      </c>
      <c r="BV429" s="16"/>
      <c r="BW429" s="18">
        <f t="shared" si="56"/>
        <v>0</v>
      </c>
      <c r="BX429" s="15">
        <v>0</v>
      </c>
      <c r="BY429" s="2">
        <v>0</v>
      </c>
      <c r="BZ429" s="2">
        <v>0</v>
      </c>
      <c r="CA429" s="2">
        <v>0</v>
      </c>
      <c r="CB429" s="2">
        <v>0</v>
      </c>
      <c r="CC429" s="2">
        <v>0</v>
      </c>
      <c r="CD429" s="2">
        <v>0</v>
      </c>
      <c r="CE429" s="2">
        <v>0</v>
      </c>
      <c r="CI429" s="16"/>
      <c r="CJ429" s="18">
        <f t="shared" si="57"/>
        <v>0</v>
      </c>
      <c r="CK429" s="15">
        <v>0</v>
      </c>
      <c r="CL429" s="2">
        <v>0</v>
      </c>
      <c r="CM429" s="2">
        <v>0</v>
      </c>
      <c r="CN429" s="2">
        <v>0</v>
      </c>
      <c r="CO429" s="2">
        <v>0</v>
      </c>
      <c r="CP429" s="2">
        <v>0</v>
      </c>
      <c r="CQ429" s="2">
        <v>0</v>
      </c>
      <c r="CR429" s="2">
        <v>0</v>
      </c>
      <c r="CV429" s="16"/>
      <c r="CW429" s="18">
        <f t="shared" si="58"/>
        <v>0</v>
      </c>
    </row>
    <row r="430" spans="1:101" ht="13.05" customHeight="1" x14ac:dyDescent="0.2">
      <c r="A430" s="46" t="s">
        <v>465</v>
      </c>
      <c r="B430" s="46" t="s">
        <v>488</v>
      </c>
      <c r="C430" s="91">
        <v>404</v>
      </c>
      <c r="D430" s="46" t="s">
        <v>465</v>
      </c>
      <c r="E430" s="46" t="s">
        <v>465</v>
      </c>
      <c r="F430" s="46" t="s">
        <v>488</v>
      </c>
      <c r="G430" s="47" t="s">
        <v>59</v>
      </c>
      <c r="H430" s="71">
        <v>240</v>
      </c>
      <c r="I430" s="49" t="s">
        <v>492</v>
      </c>
      <c r="J430" s="43"/>
      <c r="K430" s="15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V430" s="16"/>
      <c r="W430" s="18">
        <f t="shared" si="52"/>
        <v>0</v>
      </c>
      <c r="X430" s="15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I430" s="16"/>
      <c r="AJ430" s="18">
        <f t="shared" si="53"/>
        <v>0</v>
      </c>
      <c r="AK430" s="15">
        <v>0</v>
      </c>
      <c r="AL430" s="2">
        <v>0</v>
      </c>
      <c r="AM430" s="2">
        <v>0</v>
      </c>
      <c r="AN430" s="2">
        <v>0</v>
      </c>
      <c r="AO430" s="2">
        <v>0</v>
      </c>
      <c r="AP430" s="2">
        <v>0</v>
      </c>
      <c r="AQ430" s="2">
        <v>0</v>
      </c>
      <c r="AR430" s="2">
        <v>0</v>
      </c>
      <c r="AV430" s="16"/>
      <c r="AW430" s="18">
        <f t="shared" si="54"/>
        <v>0</v>
      </c>
      <c r="AX430" s="15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I430" s="16"/>
      <c r="BJ430" s="18">
        <f t="shared" si="55"/>
        <v>0</v>
      </c>
      <c r="BK430" s="15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V430" s="16"/>
      <c r="BW430" s="18">
        <f t="shared" si="56"/>
        <v>0</v>
      </c>
      <c r="BX430" s="15">
        <v>0</v>
      </c>
      <c r="BY430" s="2">
        <v>0</v>
      </c>
      <c r="BZ430" s="2">
        <v>0</v>
      </c>
      <c r="CA430" s="2">
        <v>0</v>
      </c>
      <c r="CB430" s="2">
        <v>0</v>
      </c>
      <c r="CC430" s="2">
        <v>0</v>
      </c>
      <c r="CD430" s="2">
        <v>0</v>
      </c>
      <c r="CE430" s="2">
        <v>0</v>
      </c>
      <c r="CI430" s="16"/>
      <c r="CJ430" s="18">
        <f t="shared" si="57"/>
        <v>0</v>
      </c>
      <c r="CK430" s="15">
        <v>0</v>
      </c>
      <c r="CL430" s="2">
        <v>0</v>
      </c>
      <c r="CM430" s="2">
        <v>0</v>
      </c>
      <c r="CN430" s="2">
        <v>0</v>
      </c>
      <c r="CO430" s="2">
        <v>0</v>
      </c>
      <c r="CP430" s="2">
        <v>0</v>
      </c>
      <c r="CQ430" s="2">
        <v>0</v>
      </c>
      <c r="CR430" s="2">
        <v>0</v>
      </c>
      <c r="CV430" s="16"/>
      <c r="CW430" s="18">
        <f t="shared" si="58"/>
        <v>0</v>
      </c>
    </row>
    <row r="431" spans="1:101" ht="13.05" customHeight="1" x14ac:dyDescent="0.2">
      <c r="A431" s="46" t="s">
        <v>465</v>
      </c>
      <c r="B431" s="46" t="s">
        <v>488</v>
      </c>
      <c r="C431" s="91">
        <v>404</v>
      </c>
      <c r="D431" s="46" t="s">
        <v>465</v>
      </c>
      <c r="E431" s="46" t="s">
        <v>465</v>
      </c>
      <c r="F431" s="46" t="s">
        <v>488</v>
      </c>
      <c r="G431" s="47" t="s">
        <v>33</v>
      </c>
      <c r="H431" s="71">
        <v>244</v>
      </c>
      <c r="I431" s="49" t="s">
        <v>493</v>
      </c>
      <c r="J431" s="43"/>
      <c r="K431" s="15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V431" s="16"/>
      <c r="W431" s="18">
        <f t="shared" si="52"/>
        <v>0</v>
      </c>
      <c r="X431" s="15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I431" s="16"/>
      <c r="AJ431" s="18">
        <f t="shared" si="53"/>
        <v>0</v>
      </c>
      <c r="AK431" s="15">
        <v>0</v>
      </c>
      <c r="AL431" s="2">
        <v>0</v>
      </c>
      <c r="AM431" s="2">
        <v>0</v>
      </c>
      <c r="AN431" s="2">
        <v>0</v>
      </c>
      <c r="AO431" s="2">
        <v>0</v>
      </c>
      <c r="AP431" s="2">
        <v>0</v>
      </c>
      <c r="AQ431" s="2">
        <v>0</v>
      </c>
      <c r="AR431" s="2">
        <v>0</v>
      </c>
      <c r="AV431" s="16"/>
      <c r="AW431" s="18">
        <f t="shared" si="54"/>
        <v>0</v>
      </c>
      <c r="AX431" s="15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I431" s="16"/>
      <c r="BJ431" s="18">
        <f t="shared" si="55"/>
        <v>0</v>
      </c>
      <c r="BK431" s="15">
        <v>0</v>
      </c>
      <c r="BL431" s="2">
        <v>0</v>
      </c>
      <c r="BM431" s="2">
        <v>0</v>
      </c>
      <c r="BN431" s="2">
        <v>0</v>
      </c>
      <c r="BO431" s="2">
        <v>0</v>
      </c>
      <c r="BP431" s="2">
        <v>0</v>
      </c>
      <c r="BQ431" s="2">
        <v>0</v>
      </c>
      <c r="BR431" s="2">
        <v>0</v>
      </c>
      <c r="BV431" s="16"/>
      <c r="BW431" s="18">
        <f t="shared" si="56"/>
        <v>0</v>
      </c>
      <c r="BX431" s="15">
        <v>0</v>
      </c>
      <c r="BY431" s="2">
        <v>0</v>
      </c>
      <c r="BZ431" s="2">
        <v>0</v>
      </c>
      <c r="CA431" s="2">
        <v>0</v>
      </c>
      <c r="CB431" s="2">
        <v>0</v>
      </c>
      <c r="CC431" s="2">
        <v>0</v>
      </c>
      <c r="CD431" s="2">
        <v>0</v>
      </c>
      <c r="CE431" s="2">
        <v>0</v>
      </c>
      <c r="CI431" s="16"/>
      <c r="CJ431" s="18">
        <f t="shared" si="57"/>
        <v>0</v>
      </c>
      <c r="CK431" s="15">
        <v>0</v>
      </c>
      <c r="CL431" s="2">
        <v>0</v>
      </c>
      <c r="CM431" s="2">
        <v>0</v>
      </c>
      <c r="CN431" s="2">
        <v>0</v>
      </c>
      <c r="CO431" s="2">
        <v>0</v>
      </c>
      <c r="CP431" s="2">
        <v>0</v>
      </c>
      <c r="CQ431" s="2">
        <v>0</v>
      </c>
      <c r="CR431" s="2">
        <v>0</v>
      </c>
      <c r="CV431" s="16"/>
      <c r="CW431" s="18">
        <f t="shared" si="58"/>
        <v>0</v>
      </c>
    </row>
    <row r="432" spans="1:101" ht="13.05" customHeight="1" x14ac:dyDescent="0.2">
      <c r="A432" s="46" t="s">
        <v>465</v>
      </c>
      <c r="B432" s="46" t="s">
        <v>488</v>
      </c>
      <c r="C432" s="91">
        <v>404</v>
      </c>
      <c r="D432" s="46" t="s">
        <v>465</v>
      </c>
      <c r="E432" s="46" t="s">
        <v>465</v>
      </c>
      <c r="F432" s="46" t="s">
        <v>488</v>
      </c>
      <c r="G432" s="47" t="s">
        <v>33</v>
      </c>
      <c r="H432" s="71">
        <v>241</v>
      </c>
      <c r="I432" s="49" t="s">
        <v>494</v>
      </c>
      <c r="J432" s="43"/>
      <c r="K432" s="15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V432" s="16"/>
      <c r="W432" s="18">
        <f t="shared" si="52"/>
        <v>0</v>
      </c>
      <c r="X432" s="15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  <c r="AI432" s="16"/>
      <c r="AJ432" s="18">
        <f t="shared" si="53"/>
        <v>0</v>
      </c>
      <c r="AK432" s="15">
        <v>0</v>
      </c>
      <c r="AL432" s="2">
        <v>0</v>
      </c>
      <c r="AM432" s="2">
        <v>0</v>
      </c>
      <c r="AN432" s="2">
        <v>0</v>
      </c>
      <c r="AO432" s="2">
        <v>0</v>
      </c>
      <c r="AP432" s="2">
        <v>0</v>
      </c>
      <c r="AQ432" s="2">
        <v>0</v>
      </c>
      <c r="AR432" s="2">
        <v>0</v>
      </c>
      <c r="AV432" s="16"/>
      <c r="AW432" s="18">
        <f t="shared" si="54"/>
        <v>0</v>
      </c>
      <c r="AX432" s="15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I432" s="16"/>
      <c r="BJ432" s="18">
        <f t="shared" si="55"/>
        <v>0</v>
      </c>
      <c r="BK432" s="15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Q432" s="2">
        <v>0</v>
      </c>
      <c r="BR432" s="2">
        <v>0</v>
      </c>
      <c r="BV432" s="16"/>
      <c r="BW432" s="18">
        <f t="shared" si="56"/>
        <v>0</v>
      </c>
      <c r="BX432" s="15">
        <v>0</v>
      </c>
      <c r="BY432" s="2">
        <v>0</v>
      </c>
      <c r="BZ432" s="2">
        <v>0</v>
      </c>
      <c r="CA432" s="2">
        <v>0</v>
      </c>
      <c r="CB432" s="2">
        <v>0</v>
      </c>
      <c r="CC432" s="2">
        <v>0</v>
      </c>
      <c r="CD432" s="2">
        <v>0</v>
      </c>
      <c r="CE432" s="2">
        <v>0</v>
      </c>
      <c r="CI432" s="16"/>
      <c r="CJ432" s="18">
        <f t="shared" si="57"/>
        <v>0</v>
      </c>
      <c r="CK432" s="15">
        <v>0</v>
      </c>
      <c r="CL432" s="2">
        <v>0</v>
      </c>
      <c r="CM432" s="2">
        <v>0</v>
      </c>
      <c r="CN432" s="2">
        <v>0</v>
      </c>
      <c r="CO432" s="2">
        <v>0</v>
      </c>
      <c r="CP432" s="2">
        <v>0</v>
      </c>
      <c r="CQ432" s="2">
        <v>0</v>
      </c>
      <c r="CR432" s="2">
        <v>0</v>
      </c>
      <c r="CV432" s="16"/>
      <c r="CW432" s="18">
        <f t="shared" si="58"/>
        <v>0</v>
      </c>
    </row>
    <row r="433" spans="1:101" ht="13.05" customHeight="1" x14ac:dyDescent="0.2">
      <c r="A433" s="46" t="s">
        <v>465</v>
      </c>
      <c r="B433" s="46" t="s">
        <v>488</v>
      </c>
      <c r="C433" s="91">
        <v>404</v>
      </c>
      <c r="D433" s="46" t="s">
        <v>465</v>
      </c>
      <c r="E433" s="46" t="s">
        <v>465</v>
      </c>
      <c r="F433" s="46" t="s">
        <v>488</v>
      </c>
      <c r="G433" s="47" t="s">
        <v>33</v>
      </c>
      <c r="H433" s="71">
        <v>242</v>
      </c>
      <c r="I433" s="49" t="s">
        <v>495</v>
      </c>
      <c r="J433" s="43"/>
      <c r="K433" s="15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V433" s="16"/>
      <c r="W433" s="18">
        <f t="shared" si="52"/>
        <v>0</v>
      </c>
      <c r="X433" s="15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I433" s="16"/>
      <c r="AJ433" s="18">
        <f t="shared" si="53"/>
        <v>0</v>
      </c>
      <c r="AK433" s="15">
        <v>0</v>
      </c>
      <c r="AL433" s="2">
        <v>0</v>
      </c>
      <c r="AM433" s="2">
        <v>0</v>
      </c>
      <c r="AN433" s="2">
        <v>0</v>
      </c>
      <c r="AO433" s="2">
        <v>0</v>
      </c>
      <c r="AP433" s="2">
        <v>0</v>
      </c>
      <c r="AQ433" s="2">
        <v>0</v>
      </c>
      <c r="AR433" s="2">
        <v>0</v>
      </c>
      <c r="AV433" s="16"/>
      <c r="AW433" s="18">
        <f t="shared" si="54"/>
        <v>0</v>
      </c>
      <c r="AX433" s="15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E433" s="2">
        <v>0</v>
      </c>
      <c r="BI433" s="16"/>
      <c r="BJ433" s="18">
        <f t="shared" si="55"/>
        <v>0</v>
      </c>
      <c r="BK433" s="15">
        <v>0</v>
      </c>
      <c r="BL433" s="2">
        <v>0</v>
      </c>
      <c r="BM433" s="2">
        <v>0</v>
      </c>
      <c r="BN433" s="2">
        <v>0</v>
      </c>
      <c r="BO433" s="2">
        <v>0</v>
      </c>
      <c r="BP433" s="2">
        <v>0</v>
      </c>
      <c r="BQ433" s="2">
        <v>0</v>
      </c>
      <c r="BR433" s="2">
        <v>0</v>
      </c>
      <c r="BV433" s="16"/>
      <c r="BW433" s="18">
        <f t="shared" si="56"/>
        <v>0</v>
      </c>
      <c r="BX433" s="15">
        <v>0</v>
      </c>
      <c r="BY433" s="2">
        <v>0</v>
      </c>
      <c r="BZ433" s="2">
        <v>0</v>
      </c>
      <c r="CA433" s="2">
        <v>0</v>
      </c>
      <c r="CB433" s="2">
        <v>0</v>
      </c>
      <c r="CC433" s="2">
        <v>0</v>
      </c>
      <c r="CD433" s="2">
        <v>0</v>
      </c>
      <c r="CE433" s="2">
        <v>0</v>
      </c>
      <c r="CI433" s="16"/>
      <c r="CJ433" s="18">
        <f t="shared" si="57"/>
        <v>0</v>
      </c>
      <c r="CK433" s="15">
        <v>0</v>
      </c>
      <c r="CL433" s="2">
        <v>0</v>
      </c>
      <c r="CM433" s="2">
        <v>0</v>
      </c>
      <c r="CN433" s="2">
        <v>0</v>
      </c>
      <c r="CO433" s="2">
        <v>0</v>
      </c>
      <c r="CP433" s="2">
        <v>0</v>
      </c>
      <c r="CQ433" s="2">
        <v>0</v>
      </c>
      <c r="CR433" s="2">
        <v>0</v>
      </c>
      <c r="CV433" s="16"/>
      <c r="CW433" s="18">
        <f t="shared" si="58"/>
        <v>0</v>
      </c>
    </row>
    <row r="434" spans="1:101" ht="13.05" customHeight="1" x14ac:dyDescent="0.2">
      <c r="A434" s="46" t="s">
        <v>465</v>
      </c>
      <c r="B434" s="46" t="s">
        <v>488</v>
      </c>
      <c r="C434" s="91">
        <v>404</v>
      </c>
      <c r="D434" s="46" t="s">
        <v>465</v>
      </c>
      <c r="E434" s="46" t="s">
        <v>465</v>
      </c>
      <c r="F434" s="46" t="s">
        <v>488</v>
      </c>
      <c r="G434" s="47" t="s">
        <v>33</v>
      </c>
      <c r="H434" s="71">
        <v>243</v>
      </c>
      <c r="I434" s="49" t="s">
        <v>496</v>
      </c>
      <c r="J434" s="43"/>
      <c r="K434" s="15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V434" s="16"/>
      <c r="W434" s="18">
        <f t="shared" si="52"/>
        <v>0</v>
      </c>
      <c r="X434" s="15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I434" s="16"/>
      <c r="AJ434" s="18">
        <f t="shared" si="53"/>
        <v>0</v>
      </c>
      <c r="AK434" s="15">
        <v>0</v>
      </c>
      <c r="AL434" s="2">
        <v>0</v>
      </c>
      <c r="AM434" s="2">
        <v>0</v>
      </c>
      <c r="AN434" s="2">
        <v>0</v>
      </c>
      <c r="AO434" s="2">
        <v>0</v>
      </c>
      <c r="AP434" s="2">
        <v>0</v>
      </c>
      <c r="AQ434" s="2">
        <v>0</v>
      </c>
      <c r="AR434" s="2">
        <v>0</v>
      </c>
      <c r="AV434" s="16"/>
      <c r="AW434" s="18">
        <f t="shared" si="54"/>
        <v>0</v>
      </c>
      <c r="AX434" s="15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0</v>
      </c>
      <c r="BI434" s="16"/>
      <c r="BJ434" s="18">
        <f t="shared" si="55"/>
        <v>0</v>
      </c>
      <c r="BK434" s="15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">
        <v>0</v>
      </c>
      <c r="BR434" s="2">
        <v>0</v>
      </c>
      <c r="BV434" s="16"/>
      <c r="BW434" s="18">
        <f t="shared" si="56"/>
        <v>0</v>
      </c>
      <c r="BX434" s="15">
        <v>0</v>
      </c>
      <c r="BY434" s="2">
        <v>0</v>
      </c>
      <c r="BZ434" s="2">
        <v>0</v>
      </c>
      <c r="CA434" s="2">
        <v>0</v>
      </c>
      <c r="CB434" s="2">
        <v>0</v>
      </c>
      <c r="CC434" s="2">
        <v>0</v>
      </c>
      <c r="CD434" s="2">
        <v>0</v>
      </c>
      <c r="CE434" s="2">
        <v>0</v>
      </c>
      <c r="CI434" s="16"/>
      <c r="CJ434" s="18">
        <f t="shared" si="57"/>
        <v>0</v>
      </c>
      <c r="CK434" s="15">
        <v>0</v>
      </c>
      <c r="CL434" s="2">
        <v>0</v>
      </c>
      <c r="CM434" s="2">
        <v>0</v>
      </c>
      <c r="CN434" s="2">
        <v>0</v>
      </c>
      <c r="CO434" s="2">
        <v>0</v>
      </c>
      <c r="CP434" s="2">
        <v>0</v>
      </c>
      <c r="CQ434" s="2">
        <v>0</v>
      </c>
      <c r="CR434" s="2">
        <v>0</v>
      </c>
      <c r="CV434" s="16"/>
      <c r="CW434" s="18">
        <f t="shared" si="58"/>
        <v>0</v>
      </c>
    </row>
    <row r="435" spans="1:101" ht="13.05" customHeight="1" x14ac:dyDescent="0.2">
      <c r="A435" s="46" t="s">
        <v>465</v>
      </c>
      <c r="B435" s="46" t="s">
        <v>488</v>
      </c>
      <c r="C435" s="91">
        <v>404</v>
      </c>
      <c r="D435" s="46" t="s">
        <v>465</v>
      </c>
      <c r="E435" s="46" t="s">
        <v>465</v>
      </c>
      <c r="F435" s="46" t="s">
        <v>488</v>
      </c>
      <c r="G435" s="47" t="s">
        <v>33</v>
      </c>
      <c r="H435" s="71">
        <v>6847</v>
      </c>
      <c r="I435" s="49" t="s">
        <v>497</v>
      </c>
      <c r="J435" s="43"/>
      <c r="K435" s="15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V435" s="16"/>
      <c r="W435" s="18">
        <f t="shared" si="52"/>
        <v>0</v>
      </c>
      <c r="X435" s="15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I435" s="16"/>
      <c r="AJ435" s="18">
        <f t="shared" si="53"/>
        <v>0</v>
      </c>
      <c r="AK435" s="15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Q435" s="2">
        <v>0</v>
      </c>
      <c r="AR435" s="2">
        <v>0</v>
      </c>
      <c r="AV435" s="16"/>
      <c r="AW435" s="18">
        <f t="shared" si="54"/>
        <v>0</v>
      </c>
      <c r="AX435" s="15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I435" s="16"/>
      <c r="BJ435" s="18">
        <f t="shared" si="55"/>
        <v>0</v>
      </c>
      <c r="BK435" s="15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Q435" s="2">
        <v>0</v>
      </c>
      <c r="BR435" s="2">
        <v>0</v>
      </c>
      <c r="BV435" s="16"/>
      <c r="BW435" s="18">
        <f t="shared" si="56"/>
        <v>0</v>
      </c>
      <c r="BX435" s="15">
        <v>0</v>
      </c>
      <c r="BY435" s="2">
        <v>0</v>
      </c>
      <c r="BZ435" s="2">
        <v>0</v>
      </c>
      <c r="CA435" s="2">
        <v>0</v>
      </c>
      <c r="CB435" s="2">
        <v>0</v>
      </c>
      <c r="CC435" s="2">
        <v>0</v>
      </c>
      <c r="CD435" s="2">
        <v>0</v>
      </c>
      <c r="CE435" s="2">
        <v>0</v>
      </c>
      <c r="CI435" s="16"/>
      <c r="CJ435" s="18">
        <f t="shared" si="57"/>
        <v>0</v>
      </c>
      <c r="CK435" s="15">
        <v>0</v>
      </c>
      <c r="CL435" s="2">
        <v>0</v>
      </c>
      <c r="CM435" s="2">
        <v>0</v>
      </c>
      <c r="CN435" s="2">
        <v>0</v>
      </c>
      <c r="CO435" s="2">
        <v>0</v>
      </c>
      <c r="CP435" s="2">
        <v>0</v>
      </c>
      <c r="CQ435" s="2">
        <v>0</v>
      </c>
      <c r="CR435" s="2">
        <v>0</v>
      </c>
      <c r="CV435" s="16"/>
      <c r="CW435" s="18">
        <f t="shared" si="58"/>
        <v>0</v>
      </c>
    </row>
    <row r="436" spans="1:101" ht="13.05" customHeight="1" x14ac:dyDescent="0.2">
      <c r="A436" s="46" t="s">
        <v>465</v>
      </c>
      <c r="B436" s="46" t="s">
        <v>498</v>
      </c>
      <c r="C436" s="91">
        <v>404</v>
      </c>
      <c r="D436" s="46" t="s">
        <v>465</v>
      </c>
      <c r="E436" s="46" t="s">
        <v>465</v>
      </c>
      <c r="F436" s="46" t="s">
        <v>498</v>
      </c>
      <c r="G436" s="47" t="s">
        <v>31</v>
      </c>
      <c r="H436" s="71">
        <v>268</v>
      </c>
      <c r="I436" s="49" t="s">
        <v>499</v>
      </c>
      <c r="J436" s="43"/>
      <c r="K436" s="15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V436" s="16"/>
      <c r="W436" s="18">
        <f t="shared" si="52"/>
        <v>0</v>
      </c>
      <c r="X436" s="15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I436" s="16"/>
      <c r="AJ436" s="18">
        <f t="shared" si="53"/>
        <v>0</v>
      </c>
      <c r="AK436" s="15">
        <v>0</v>
      </c>
      <c r="AL436" s="2">
        <v>0</v>
      </c>
      <c r="AM436" s="2">
        <v>0</v>
      </c>
      <c r="AN436" s="2">
        <v>0</v>
      </c>
      <c r="AO436" s="2">
        <v>0</v>
      </c>
      <c r="AP436" s="2">
        <v>0</v>
      </c>
      <c r="AQ436" s="2">
        <v>0</v>
      </c>
      <c r="AR436" s="2">
        <v>0</v>
      </c>
      <c r="AV436" s="16"/>
      <c r="AW436" s="18">
        <f t="shared" si="54"/>
        <v>0</v>
      </c>
      <c r="AX436" s="15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I436" s="16"/>
      <c r="BJ436" s="18">
        <f t="shared" si="55"/>
        <v>0</v>
      </c>
      <c r="BK436" s="15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Q436" s="2">
        <v>0</v>
      </c>
      <c r="BR436" s="2">
        <v>0</v>
      </c>
      <c r="BV436" s="16"/>
      <c r="BW436" s="18">
        <f t="shared" si="56"/>
        <v>0</v>
      </c>
      <c r="BX436" s="15">
        <v>0</v>
      </c>
      <c r="BY436" s="2">
        <v>0</v>
      </c>
      <c r="BZ436" s="2">
        <v>0</v>
      </c>
      <c r="CA436" s="2">
        <v>0</v>
      </c>
      <c r="CB436" s="2">
        <v>0</v>
      </c>
      <c r="CC436" s="2">
        <v>0</v>
      </c>
      <c r="CD436" s="2">
        <v>0</v>
      </c>
      <c r="CE436" s="2">
        <v>0</v>
      </c>
      <c r="CI436" s="16"/>
      <c r="CJ436" s="18">
        <f t="shared" si="57"/>
        <v>0</v>
      </c>
      <c r="CK436" s="15">
        <v>0</v>
      </c>
      <c r="CL436" s="2">
        <v>0</v>
      </c>
      <c r="CM436" s="2">
        <v>0</v>
      </c>
      <c r="CN436" s="2">
        <v>0</v>
      </c>
      <c r="CO436" s="2">
        <v>0</v>
      </c>
      <c r="CP436" s="2">
        <v>0</v>
      </c>
      <c r="CQ436" s="2">
        <v>0</v>
      </c>
      <c r="CR436" s="2">
        <v>0</v>
      </c>
      <c r="CV436" s="16"/>
      <c r="CW436" s="18">
        <f t="shared" si="58"/>
        <v>0</v>
      </c>
    </row>
    <row r="437" spans="1:101" ht="13.05" customHeight="1" x14ac:dyDescent="0.2">
      <c r="A437" s="46" t="s">
        <v>465</v>
      </c>
      <c r="B437" s="46" t="s">
        <v>498</v>
      </c>
      <c r="C437" s="91">
        <v>404</v>
      </c>
      <c r="D437" s="46" t="s">
        <v>465</v>
      </c>
      <c r="E437" s="46" t="s">
        <v>465</v>
      </c>
      <c r="F437" s="46" t="s">
        <v>498</v>
      </c>
      <c r="G437" s="47" t="s">
        <v>33</v>
      </c>
      <c r="H437" s="71">
        <v>11690</v>
      </c>
      <c r="I437" s="49" t="s">
        <v>500</v>
      </c>
      <c r="J437" s="43"/>
      <c r="K437" s="15">
        <v>0</v>
      </c>
      <c r="L437" s="2">
        <v>0</v>
      </c>
      <c r="M437" s="2">
        <v>0</v>
      </c>
      <c r="N437" s="2">
        <v>0</v>
      </c>
      <c r="O437" s="2">
        <v>0</v>
      </c>
      <c r="P437" s="2">
        <v>254</v>
      </c>
      <c r="Q437" s="2">
        <v>0</v>
      </c>
      <c r="R437" s="2">
        <v>0</v>
      </c>
      <c r="V437" s="16"/>
      <c r="W437" s="18">
        <f t="shared" si="52"/>
        <v>254</v>
      </c>
      <c r="X437" s="15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I437" s="16"/>
      <c r="AJ437" s="18">
        <f t="shared" si="53"/>
        <v>0</v>
      </c>
      <c r="AK437" s="15">
        <v>0</v>
      </c>
      <c r="AL437" s="2">
        <v>0</v>
      </c>
      <c r="AM437" s="2">
        <v>0</v>
      </c>
      <c r="AN437" s="2">
        <v>0</v>
      </c>
      <c r="AO437" s="2">
        <v>0</v>
      </c>
      <c r="AP437" s="2">
        <v>237</v>
      </c>
      <c r="AQ437" s="2">
        <v>0</v>
      </c>
      <c r="AR437" s="2">
        <v>0</v>
      </c>
      <c r="AV437" s="16"/>
      <c r="AW437" s="18">
        <f t="shared" si="54"/>
        <v>237</v>
      </c>
      <c r="AX437" s="15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E437" s="2">
        <v>0</v>
      </c>
      <c r="BI437" s="16"/>
      <c r="BJ437" s="18">
        <f t="shared" si="55"/>
        <v>0</v>
      </c>
      <c r="BK437" s="15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Q437" s="2">
        <v>0</v>
      </c>
      <c r="BR437" s="2">
        <v>0</v>
      </c>
      <c r="BV437" s="16"/>
      <c r="BW437" s="18">
        <f t="shared" si="56"/>
        <v>0</v>
      </c>
      <c r="BX437" s="15">
        <v>0</v>
      </c>
      <c r="BY437" s="2">
        <v>0</v>
      </c>
      <c r="BZ437" s="2">
        <v>0</v>
      </c>
      <c r="CA437" s="2">
        <v>0</v>
      </c>
      <c r="CB437" s="2">
        <v>0</v>
      </c>
      <c r="CC437" s="2">
        <v>0</v>
      </c>
      <c r="CD437" s="2">
        <v>0</v>
      </c>
      <c r="CE437" s="2">
        <v>0</v>
      </c>
      <c r="CI437" s="16"/>
      <c r="CJ437" s="18">
        <f t="shared" si="57"/>
        <v>0</v>
      </c>
      <c r="CK437" s="15">
        <v>0</v>
      </c>
      <c r="CL437" s="2">
        <v>0</v>
      </c>
      <c r="CM437" s="2">
        <v>0</v>
      </c>
      <c r="CN437" s="2">
        <v>0</v>
      </c>
      <c r="CO437" s="2">
        <v>0</v>
      </c>
      <c r="CP437" s="2">
        <v>0</v>
      </c>
      <c r="CQ437" s="2">
        <v>0</v>
      </c>
      <c r="CR437" s="2">
        <v>0</v>
      </c>
      <c r="CV437" s="16"/>
      <c r="CW437" s="18">
        <f t="shared" si="58"/>
        <v>0</v>
      </c>
    </row>
    <row r="438" spans="1:101" ht="13.05" customHeight="1" x14ac:dyDescent="0.2">
      <c r="A438" s="46" t="s">
        <v>465</v>
      </c>
      <c r="B438" s="46" t="s">
        <v>498</v>
      </c>
      <c r="C438" s="91">
        <v>404</v>
      </c>
      <c r="D438" s="46" t="s">
        <v>465</v>
      </c>
      <c r="E438" s="46" t="s">
        <v>465</v>
      </c>
      <c r="F438" s="46" t="s">
        <v>498</v>
      </c>
      <c r="G438" s="47" t="s">
        <v>40</v>
      </c>
      <c r="H438" s="71">
        <v>262</v>
      </c>
      <c r="I438" s="49" t="s">
        <v>501</v>
      </c>
      <c r="J438" s="43"/>
      <c r="K438" s="15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V438" s="16"/>
      <c r="W438" s="18">
        <f t="shared" si="52"/>
        <v>0</v>
      </c>
      <c r="X438" s="15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I438" s="16"/>
      <c r="AJ438" s="18">
        <f t="shared" si="53"/>
        <v>0</v>
      </c>
      <c r="AK438" s="15">
        <v>0</v>
      </c>
      <c r="AL438" s="2">
        <v>0</v>
      </c>
      <c r="AM438" s="2">
        <v>0</v>
      </c>
      <c r="AN438" s="2">
        <v>0</v>
      </c>
      <c r="AO438" s="2">
        <v>0</v>
      </c>
      <c r="AP438" s="2">
        <v>0</v>
      </c>
      <c r="AQ438" s="2">
        <v>0</v>
      </c>
      <c r="AR438" s="2">
        <v>0</v>
      </c>
      <c r="AV438" s="16"/>
      <c r="AW438" s="18">
        <f t="shared" si="54"/>
        <v>0</v>
      </c>
      <c r="AX438" s="15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E438" s="2">
        <v>0</v>
      </c>
      <c r="BI438" s="16"/>
      <c r="BJ438" s="18">
        <f t="shared" si="55"/>
        <v>0</v>
      </c>
      <c r="BK438" s="15">
        <v>0</v>
      </c>
      <c r="BL438" s="2">
        <v>0</v>
      </c>
      <c r="BM438" s="2">
        <v>0</v>
      </c>
      <c r="BN438" s="2">
        <v>0</v>
      </c>
      <c r="BO438" s="2">
        <v>0</v>
      </c>
      <c r="BP438" s="2">
        <v>0</v>
      </c>
      <c r="BQ438" s="2">
        <v>0</v>
      </c>
      <c r="BR438" s="2">
        <v>0</v>
      </c>
      <c r="BV438" s="16"/>
      <c r="BW438" s="18">
        <f t="shared" si="56"/>
        <v>0</v>
      </c>
      <c r="BX438" s="15">
        <v>0</v>
      </c>
      <c r="BY438" s="2">
        <v>0</v>
      </c>
      <c r="BZ438" s="2">
        <v>0</v>
      </c>
      <c r="CA438" s="2">
        <v>0</v>
      </c>
      <c r="CB438" s="2">
        <v>0</v>
      </c>
      <c r="CC438" s="2">
        <v>0</v>
      </c>
      <c r="CD438" s="2">
        <v>0</v>
      </c>
      <c r="CE438" s="2">
        <v>0</v>
      </c>
      <c r="CI438" s="16"/>
      <c r="CJ438" s="18">
        <f t="shared" si="57"/>
        <v>0</v>
      </c>
      <c r="CK438" s="15">
        <v>0</v>
      </c>
      <c r="CL438" s="2">
        <v>0</v>
      </c>
      <c r="CM438" s="2">
        <v>0</v>
      </c>
      <c r="CN438" s="2">
        <v>0</v>
      </c>
      <c r="CO438" s="2">
        <v>0</v>
      </c>
      <c r="CP438" s="2">
        <v>0</v>
      </c>
      <c r="CQ438" s="2">
        <v>0</v>
      </c>
      <c r="CR438" s="2">
        <v>0</v>
      </c>
      <c r="CV438" s="16"/>
      <c r="CW438" s="18">
        <f t="shared" si="58"/>
        <v>0</v>
      </c>
    </row>
    <row r="439" spans="1:101" ht="13.05" customHeight="1" x14ac:dyDescent="0.2">
      <c r="A439" s="46" t="s">
        <v>465</v>
      </c>
      <c r="B439" s="46" t="s">
        <v>498</v>
      </c>
      <c r="C439" s="91">
        <v>404</v>
      </c>
      <c r="D439" s="46" t="s">
        <v>465</v>
      </c>
      <c r="E439" s="46" t="s">
        <v>465</v>
      </c>
      <c r="F439" s="46" t="s">
        <v>498</v>
      </c>
      <c r="G439" s="47" t="s">
        <v>33</v>
      </c>
      <c r="H439" s="71">
        <v>266</v>
      </c>
      <c r="I439" s="49" t="s">
        <v>502</v>
      </c>
      <c r="J439" s="43"/>
      <c r="K439" s="15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V439" s="16"/>
      <c r="W439" s="18">
        <f t="shared" si="52"/>
        <v>0</v>
      </c>
      <c r="X439" s="15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I439" s="16"/>
      <c r="AJ439" s="18">
        <f t="shared" si="53"/>
        <v>0</v>
      </c>
      <c r="AK439" s="15">
        <v>0</v>
      </c>
      <c r="AL439" s="2">
        <v>0</v>
      </c>
      <c r="AM439" s="2">
        <v>0</v>
      </c>
      <c r="AN439" s="2">
        <v>0</v>
      </c>
      <c r="AO439" s="2">
        <v>0</v>
      </c>
      <c r="AP439" s="2">
        <v>0</v>
      </c>
      <c r="AQ439" s="2">
        <v>0</v>
      </c>
      <c r="AR439" s="2">
        <v>0</v>
      </c>
      <c r="AV439" s="16"/>
      <c r="AW439" s="18">
        <f t="shared" si="54"/>
        <v>0</v>
      </c>
      <c r="AX439" s="15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I439" s="16"/>
      <c r="BJ439" s="18">
        <f t="shared" si="55"/>
        <v>0</v>
      </c>
      <c r="BK439" s="15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V439" s="16"/>
      <c r="BW439" s="18">
        <f t="shared" si="56"/>
        <v>0</v>
      </c>
      <c r="BX439" s="15">
        <v>0</v>
      </c>
      <c r="BY439" s="2">
        <v>0</v>
      </c>
      <c r="BZ439" s="2">
        <v>0</v>
      </c>
      <c r="CA439" s="2">
        <v>0</v>
      </c>
      <c r="CB439" s="2">
        <v>0</v>
      </c>
      <c r="CC439" s="2">
        <v>0</v>
      </c>
      <c r="CD439" s="2">
        <v>0</v>
      </c>
      <c r="CE439" s="2">
        <v>0</v>
      </c>
      <c r="CI439" s="16"/>
      <c r="CJ439" s="18">
        <f t="shared" si="57"/>
        <v>0</v>
      </c>
      <c r="CK439" s="15">
        <v>0</v>
      </c>
      <c r="CL439" s="2">
        <v>0</v>
      </c>
      <c r="CM439" s="2">
        <v>0</v>
      </c>
      <c r="CN439" s="2">
        <v>0</v>
      </c>
      <c r="CO439" s="2">
        <v>0</v>
      </c>
      <c r="CP439" s="2">
        <v>0</v>
      </c>
      <c r="CQ439" s="2">
        <v>0</v>
      </c>
      <c r="CR439" s="2">
        <v>0</v>
      </c>
      <c r="CV439" s="16"/>
      <c r="CW439" s="18">
        <f t="shared" si="58"/>
        <v>0</v>
      </c>
    </row>
    <row r="440" spans="1:101" ht="13.05" customHeight="1" x14ac:dyDescent="0.2">
      <c r="A440" s="46" t="s">
        <v>465</v>
      </c>
      <c r="B440" s="46" t="s">
        <v>498</v>
      </c>
      <c r="C440" s="91">
        <v>404</v>
      </c>
      <c r="D440" s="46" t="s">
        <v>465</v>
      </c>
      <c r="E440" s="46" t="s">
        <v>465</v>
      </c>
      <c r="F440" s="46" t="s">
        <v>498</v>
      </c>
      <c r="G440" s="47" t="s">
        <v>40</v>
      </c>
      <c r="H440" s="71">
        <v>267</v>
      </c>
      <c r="I440" s="49" t="s">
        <v>503</v>
      </c>
      <c r="J440" s="43"/>
      <c r="K440" s="15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V440" s="16"/>
      <c r="W440" s="18">
        <f t="shared" si="52"/>
        <v>0</v>
      </c>
      <c r="X440" s="15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I440" s="16"/>
      <c r="AJ440" s="18">
        <f t="shared" si="53"/>
        <v>0</v>
      </c>
      <c r="AK440" s="15">
        <v>0</v>
      </c>
      <c r="AL440" s="2">
        <v>0</v>
      </c>
      <c r="AM440" s="2">
        <v>0</v>
      </c>
      <c r="AN440" s="2">
        <v>0</v>
      </c>
      <c r="AO440" s="2">
        <v>0</v>
      </c>
      <c r="AP440" s="2">
        <v>0</v>
      </c>
      <c r="AQ440" s="2">
        <v>0</v>
      </c>
      <c r="AR440" s="2">
        <v>0</v>
      </c>
      <c r="AV440" s="16"/>
      <c r="AW440" s="18">
        <f t="shared" si="54"/>
        <v>0</v>
      </c>
      <c r="AX440" s="15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D440" s="2">
        <v>0</v>
      </c>
      <c r="BE440" s="2">
        <v>0</v>
      </c>
      <c r="BI440" s="16"/>
      <c r="BJ440" s="18">
        <f t="shared" si="55"/>
        <v>0</v>
      </c>
      <c r="BK440" s="15">
        <v>0</v>
      </c>
      <c r="BL440" s="2">
        <v>0</v>
      </c>
      <c r="BM440" s="2">
        <v>0</v>
      </c>
      <c r="BN440" s="2">
        <v>0</v>
      </c>
      <c r="BO440" s="2">
        <v>0</v>
      </c>
      <c r="BP440" s="2">
        <v>0</v>
      </c>
      <c r="BQ440" s="2">
        <v>0</v>
      </c>
      <c r="BR440" s="2">
        <v>0</v>
      </c>
      <c r="BV440" s="16"/>
      <c r="BW440" s="18">
        <f t="shared" si="56"/>
        <v>0</v>
      </c>
      <c r="BX440" s="15">
        <v>0</v>
      </c>
      <c r="BY440" s="2">
        <v>0</v>
      </c>
      <c r="BZ440" s="2">
        <v>0</v>
      </c>
      <c r="CA440" s="2">
        <v>0</v>
      </c>
      <c r="CB440" s="2">
        <v>0</v>
      </c>
      <c r="CC440" s="2">
        <v>0</v>
      </c>
      <c r="CD440" s="2">
        <v>0</v>
      </c>
      <c r="CE440" s="2">
        <v>0</v>
      </c>
      <c r="CI440" s="16"/>
      <c r="CJ440" s="18">
        <f t="shared" si="57"/>
        <v>0</v>
      </c>
      <c r="CK440" s="15">
        <v>0</v>
      </c>
      <c r="CL440" s="2">
        <v>0</v>
      </c>
      <c r="CM440" s="2">
        <v>0</v>
      </c>
      <c r="CN440" s="2">
        <v>0</v>
      </c>
      <c r="CO440" s="2">
        <v>0</v>
      </c>
      <c r="CP440" s="2">
        <v>0</v>
      </c>
      <c r="CQ440" s="2">
        <v>0</v>
      </c>
      <c r="CR440" s="2">
        <v>0</v>
      </c>
      <c r="CV440" s="16"/>
      <c r="CW440" s="18">
        <f t="shared" si="58"/>
        <v>0</v>
      </c>
    </row>
    <row r="441" spans="1:101" ht="13.05" customHeight="1" x14ac:dyDescent="0.2">
      <c r="A441" s="46" t="s">
        <v>465</v>
      </c>
      <c r="B441" s="46" t="s">
        <v>498</v>
      </c>
      <c r="C441" s="91">
        <v>404</v>
      </c>
      <c r="D441" s="46" t="s">
        <v>465</v>
      </c>
      <c r="E441" s="46" t="s">
        <v>465</v>
      </c>
      <c r="F441" s="46" t="s">
        <v>498</v>
      </c>
      <c r="G441" s="47" t="s">
        <v>33</v>
      </c>
      <c r="H441" s="71">
        <v>6740</v>
      </c>
      <c r="I441" s="49" t="s">
        <v>504</v>
      </c>
      <c r="J441" s="43"/>
      <c r="K441" s="15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V441" s="16"/>
      <c r="W441" s="18">
        <f t="shared" si="52"/>
        <v>0</v>
      </c>
      <c r="X441" s="15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I441" s="16"/>
      <c r="AJ441" s="18">
        <f t="shared" si="53"/>
        <v>0</v>
      </c>
      <c r="AK441" s="15">
        <v>0</v>
      </c>
      <c r="AL441" s="2">
        <v>0</v>
      </c>
      <c r="AM441" s="2">
        <v>0</v>
      </c>
      <c r="AN441" s="2">
        <v>0</v>
      </c>
      <c r="AO441" s="2">
        <v>0</v>
      </c>
      <c r="AP441" s="2">
        <v>0</v>
      </c>
      <c r="AQ441" s="2">
        <v>0</v>
      </c>
      <c r="AR441" s="2">
        <v>0</v>
      </c>
      <c r="AV441" s="16"/>
      <c r="AW441" s="18">
        <f t="shared" si="54"/>
        <v>0</v>
      </c>
      <c r="AX441" s="15">
        <v>0</v>
      </c>
      <c r="AY441" s="2">
        <v>0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E441" s="2">
        <v>0</v>
      </c>
      <c r="BI441" s="16"/>
      <c r="BJ441" s="18">
        <f t="shared" si="55"/>
        <v>0</v>
      </c>
      <c r="BK441" s="15">
        <v>0</v>
      </c>
      <c r="BL441" s="2">
        <v>0</v>
      </c>
      <c r="BM441" s="2">
        <v>0</v>
      </c>
      <c r="BN441" s="2">
        <v>0</v>
      </c>
      <c r="BO441" s="2">
        <v>0</v>
      </c>
      <c r="BP441" s="2">
        <v>0</v>
      </c>
      <c r="BQ441" s="2">
        <v>0</v>
      </c>
      <c r="BR441" s="2">
        <v>0</v>
      </c>
      <c r="BV441" s="16"/>
      <c r="BW441" s="18">
        <f t="shared" si="56"/>
        <v>0</v>
      </c>
      <c r="BX441" s="15">
        <v>0</v>
      </c>
      <c r="BY441" s="2">
        <v>0</v>
      </c>
      <c r="BZ441" s="2">
        <v>0</v>
      </c>
      <c r="CA441" s="2">
        <v>0</v>
      </c>
      <c r="CB441" s="2">
        <v>0</v>
      </c>
      <c r="CC441" s="2">
        <v>0</v>
      </c>
      <c r="CD441" s="2">
        <v>0</v>
      </c>
      <c r="CE441" s="2">
        <v>0</v>
      </c>
      <c r="CI441" s="16"/>
      <c r="CJ441" s="18">
        <f t="shared" si="57"/>
        <v>0</v>
      </c>
      <c r="CK441" s="15">
        <v>0</v>
      </c>
      <c r="CL441" s="2">
        <v>0</v>
      </c>
      <c r="CM441" s="2">
        <v>0</v>
      </c>
      <c r="CN441" s="2">
        <v>0</v>
      </c>
      <c r="CO441" s="2">
        <v>0</v>
      </c>
      <c r="CP441" s="2">
        <v>0</v>
      </c>
      <c r="CQ441" s="2">
        <v>0</v>
      </c>
      <c r="CR441" s="2">
        <v>0</v>
      </c>
      <c r="CV441" s="16"/>
      <c r="CW441" s="18">
        <f t="shared" si="58"/>
        <v>0</v>
      </c>
    </row>
    <row r="442" spans="1:101" ht="13.05" customHeight="1" x14ac:dyDescent="0.2">
      <c r="A442" s="46" t="s">
        <v>465</v>
      </c>
      <c r="B442" s="46" t="s">
        <v>498</v>
      </c>
      <c r="C442" s="91">
        <v>404</v>
      </c>
      <c r="D442" s="46" t="s">
        <v>465</v>
      </c>
      <c r="E442" s="46" t="s">
        <v>465</v>
      </c>
      <c r="F442" s="46" t="s">
        <v>498</v>
      </c>
      <c r="G442" s="47" t="s">
        <v>33</v>
      </c>
      <c r="H442" s="71">
        <v>269</v>
      </c>
      <c r="I442" s="49" t="s">
        <v>505</v>
      </c>
      <c r="J442" s="43"/>
      <c r="K442" s="15">
        <v>0</v>
      </c>
      <c r="L442" s="2">
        <v>0</v>
      </c>
      <c r="M442" s="2">
        <v>0</v>
      </c>
      <c r="N442" s="2">
        <v>0</v>
      </c>
      <c r="O442" s="2">
        <v>171</v>
      </c>
      <c r="P442" s="2">
        <v>0</v>
      </c>
      <c r="Q442" s="2">
        <v>0</v>
      </c>
      <c r="R442" s="2">
        <v>0</v>
      </c>
      <c r="V442" s="16"/>
      <c r="W442" s="18">
        <f t="shared" si="52"/>
        <v>171</v>
      </c>
      <c r="X442" s="15">
        <v>0</v>
      </c>
      <c r="Y442" s="2">
        <v>0</v>
      </c>
      <c r="Z442" s="2">
        <v>0</v>
      </c>
      <c r="AA442" s="2">
        <v>0</v>
      </c>
      <c r="AB442" s="2">
        <v>13</v>
      </c>
      <c r="AC442" s="2">
        <v>0</v>
      </c>
      <c r="AD442" s="2">
        <v>0</v>
      </c>
      <c r="AE442" s="2">
        <v>0</v>
      </c>
      <c r="AI442" s="16"/>
      <c r="AJ442" s="18">
        <f t="shared" si="53"/>
        <v>13</v>
      </c>
      <c r="AK442" s="15">
        <v>0</v>
      </c>
      <c r="AL442" s="2">
        <v>0</v>
      </c>
      <c r="AM442" s="2">
        <v>0</v>
      </c>
      <c r="AN442" s="2">
        <v>0</v>
      </c>
      <c r="AO442" s="2">
        <v>153</v>
      </c>
      <c r="AP442" s="2">
        <v>0</v>
      </c>
      <c r="AQ442" s="2">
        <v>0</v>
      </c>
      <c r="AR442" s="2">
        <v>0</v>
      </c>
      <c r="AV442" s="16"/>
      <c r="AW442" s="18">
        <f t="shared" si="54"/>
        <v>153</v>
      </c>
      <c r="AX442" s="15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2">
        <v>0</v>
      </c>
      <c r="BI442" s="16"/>
      <c r="BJ442" s="18">
        <f t="shared" si="55"/>
        <v>0</v>
      </c>
      <c r="BK442" s="15">
        <v>0</v>
      </c>
      <c r="BL442" s="2">
        <v>0</v>
      </c>
      <c r="BM442" s="2">
        <v>0</v>
      </c>
      <c r="BN442" s="2">
        <v>0</v>
      </c>
      <c r="BO442" s="2">
        <v>0</v>
      </c>
      <c r="BP442" s="2">
        <v>0</v>
      </c>
      <c r="BQ442" s="2">
        <v>0</v>
      </c>
      <c r="BR442" s="2">
        <v>0</v>
      </c>
      <c r="BV442" s="16"/>
      <c r="BW442" s="18">
        <f t="shared" si="56"/>
        <v>0</v>
      </c>
      <c r="BX442" s="15">
        <v>0</v>
      </c>
      <c r="BY442" s="2">
        <v>0</v>
      </c>
      <c r="BZ442" s="2">
        <v>0</v>
      </c>
      <c r="CA442" s="2">
        <v>0</v>
      </c>
      <c r="CB442" s="2">
        <v>0</v>
      </c>
      <c r="CC442" s="2">
        <v>0</v>
      </c>
      <c r="CD442" s="2">
        <v>0</v>
      </c>
      <c r="CE442" s="2">
        <v>0</v>
      </c>
      <c r="CI442" s="16"/>
      <c r="CJ442" s="18">
        <f t="shared" si="57"/>
        <v>0</v>
      </c>
      <c r="CK442" s="15">
        <v>0</v>
      </c>
      <c r="CL442" s="2">
        <v>0</v>
      </c>
      <c r="CM442" s="2">
        <v>0</v>
      </c>
      <c r="CN442" s="2">
        <v>0</v>
      </c>
      <c r="CO442" s="2">
        <v>0</v>
      </c>
      <c r="CP442" s="2">
        <v>0</v>
      </c>
      <c r="CQ442" s="2">
        <v>0</v>
      </c>
      <c r="CR442" s="2">
        <v>0</v>
      </c>
      <c r="CV442" s="16"/>
      <c r="CW442" s="18">
        <f t="shared" si="58"/>
        <v>0</v>
      </c>
    </row>
    <row r="443" spans="1:101" ht="13.05" customHeight="1" x14ac:dyDescent="0.2">
      <c r="A443" s="46" t="s">
        <v>465</v>
      </c>
      <c r="B443" s="46" t="s">
        <v>498</v>
      </c>
      <c r="C443" s="91">
        <v>404</v>
      </c>
      <c r="D443" s="46" t="s">
        <v>465</v>
      </c>
      <c r="E443" s="46" t="s">
        <v>465</v>
      </c>
      <c r="F443" s="46" t="s">
        <v>498</v>
      </c>
      <c r="G443" s="47" t="s">
        <v>33</v>
      </c>
      <c r="H443" s="71">
        <v>15140</v>
      </c>
      <c r="I443" s="49" t="s">
        <v>506</v>
      </c>
      <c r="J443" s="43"/>
      <c r="K443" s="15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V443" s="16"/>
      <c r="W443" s="18">
        <f t="shared" si="52"/>
        <v>0</v>
      </c>
      <c r="X443" s="15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I443" s="16"/>
      <c r="AJ443" s="18">
        <f t="shared" si="53"/>
        <v>0</v>
      </c>
      <c r="AK443" s="15">
        <v>0</v>
      </c>
      <c r="AL443" s="2">
        <v>0</v>
      </c>
      <c r="AM443" s="2">
        <v>0</v>
      </c>
      <c r="AN443" s="2">
        <v>0</v>
      </c>
      <c r="AO443" s="2">
        <v>0</v>
      </c>
      <c r="AP443" s="2">
        <v>0</v>
      </c>
      <c r="AQ443" s="2">
        <v>0</v>
      </c>
      <c r="AR443" s="2">
        <v>0</v>
      </c>
      <c r="AV443" s="16"/>
      <c r="AW443" s="18">
        <f t="shared" si="54"/>
        <v>0</v>
      </c>
      <c r="AX443" s="15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E443" s="2">
        <v>0</v>
      </c>
      <c r="BI443" s="16"/>
      <c r="BJ443" s="18">
        <f t="shared" si="55"/>
        <v>0</v>
      </c>
      <c r="BK443" s="15">
        <v>0</v>
      </c>
      <c r="BL443" s="2">
        <v>0</v>
      </c>
      <c r="BM443" s="2">
        <v>0</v>
      </c>
      <c r="BN443" s="2">
        <v>0</v>
      </c>
      <c r="BO443" s="2">
        <v>0</v>
      </c>
      <c r="BP443" s="2">
        <v>0</v>
      </c>
      <c r="BQ443" s="2">
        <v>0</v>
      </c>
      <c r="BR443" s="2">
        <v>0</v>
      </c>
      <c r="BV443" s="16"/>
      <c r="BW443" s="18">
        <f t="shared" si="56"/>
        <v>0</v>
      </c>
      <c r="BX443" s="15">
        <v>0</v>
      </c>
      <c r="BY443" s="2">
        <v>0</v>
      </c>
      <c r="BZ443" s="2">
        <v>0</v>
      </c>
      <c r="CA443" s="2">
        <v>0</v>
      </c>
      <c r="CB443" s="2">
        <v>0</v>
      </c>
      <c r="CC443" s="2">
        <v>0</v>
      </c>
      <c r="CD443" s="2">
        <v>0</v>
      </c>
      <c r="CE443" s="2">
        <v>0</v>
      </c>
      <c r="CI443" s="16"/>
      <c r="CJ443" s="18">
        <f t="shared" si="57"/>
        <v>0</v>
      </c>
      <c r="CK443" s="15">
        <v>0</v>
      </c>
      <c r="CL443" s="2">
        <v>0</v>
      </c>
      <c r="CM443" s="2">
        <v>0</v>
      </c>
      <c r="CN443" s="2">
        <v>0</v>
      </c>
      <c r="CO443" s="2">
        <v>0</v>
      </c>
      <c r="CP443" s="2">
        <v>0</v>
      </c>
      <c r="CQ443" s="2">
        <v>0</v>
      </c>
      <c r="CR443" s="2">
        <v>0</v>
      </c>
      <c r="CV443" s="16"/>
      <c r="CW443" s="18">
        <f t="shared" si="58"/>
        <v>0</v>
      </c>
    </row>
    <row r="444" spans="1:101" ht="13.05" customHeight="1" x14ac:dyDescent="0.2">
      <c r="A444" s="46" t="s">
        <v>465</v>
      </c>
      <c r="B444" s="46" t="s">
        <v>498</v>
      </c>
      <c r="C444" s="91">
        <v>404</v>
      </c>
      <c r="D444" s="46" t="s">
        <v>465</v>
      </c>
      <c r="E444" s="46" t="s">
        <v>465</v>
      </c>
      <c r="F444" s="46" t="s">
        <v>498</v>
      </c>
      <c r="G444" s="47" t="s">
        <v>40</v>
      </c>
      <c r="H444" s="71">
        <v>261</v>
      </c>
      <c r="I444" s="49" t="s">
        <v>507</v>
      </c>
      <c r="J444" s="43"/>
      <c r="K444" s="15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V444" s="16"/>
      <c r="W444" s="18">
        <f t="shared" si="52"/>
        <v>0</v>
      </c>
      <c r="X444" s="15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I444" s="16"/>
      <c r="AJ444" s="18">
        <f t="shared" si="53"/>
        <v>0</v>
      </c>
      <c r="AK444" s="15">
        <v>0</v>
      </c>
      <c r="AL444" s="2">
        <v>0</v>
      </c>
      <c r="AM444" s="2">
        <v>0</v>
      </c>
      <c r="AN444" s="2">
        <v>0</v>
      </c>
      <c r="AO444" s="2">
        <v>0</v>
      </c>
      <c r="AP444" s="2">
        <v>0</v>
      </c>
      <c r="AQ444" s="2">
        <v>0</v>
      </c>
      <c r="AR444" s="2">
        <v>0</v>
      </c>
      <c r="AV444" s="16"/>
      <c r="AW444" s="18">
        <f t="shared" si="54"/>
        <v>0</v>
      </c>
      <c r="AX444" s="15">
        <v>0</v>
      </c>
      <c r="AY444" s="2">
        <v>0</v>
      </c>
      <c r="AZ444" s="2">
        <v>0</v>
      </c>
      <c r="BA444" s="2">
        <v>0</v>
      </c>
      <c r="BB444" s="2">
        <v>0</v>
      </c>
      <c r="BC444" s="2">
        <v>0</v>
      </c>
      <c r="BD444" s="2">
        <v>0</v>
      </c>
      <c r="BE444" s="2">
        <v>0</v>
      </c>
      <c r="BI444" s="16"/>
      <c r="BJ444" s="18">
        <f t="shared" si="55"/>
        <v>0</v>
      </c>
      <c r="BK444" s="15">
        <v>0</v>
      </c>
      <c r="BL444" s="2">
        <v>0</v>
      </c>
      <c r="BM444" s="2">
        <v>0</v>
      </c>
      <c r="BN444" s="2">
        <v>0</v>
      </c>
      <c r="BO444" s="2">
        <v>0</v>
      </c>
      <c r="BP444" s="2">
        <v>0</v>
      </c>
      <c r="BQ444" s="2">
        <v>0</v>
      </c>
      <c r="BR444" s="2">
        <v>0</v>
      </c>
      <c r="BV444" s="16"/>
      <c r="BW444" s="18">
        <f t="shared" si="56"/>
        <v>0</v>
      </c>
      <c r="BX444" s="15">
        <v>0</v>
      </c>
      <c r="BY444" s="2">
        <v>0</v>
      </c>
      <c r="BZ444" s="2">
        <v>0</v>
      </c>
      <c r="CA444" s="2">
        <v>0</v>
      </c>
      <c r="CB444" s="2">
        <v>0</v>
      </c>
      <c r="CC444" s="2">
        <v>0</v>
      </c>
      <c r="CD444" s="2">
        <v>0</v>
      </c>
      <c r="CE444" s="2">
        <v>0</v>
      </c>
      <c r="CI444" s="16"/>
      <c r="CJ444" s="18">
        <f t="shared" si="57"/>
        <v>0</v>
      </c>
      <c r="CK444" s="15">
        <v>0</v>
      </c>
      <c r="CL444" s="2">
        <v>0</v>
      </c>
      <c r="CM444" s="2">
        <v>0</v>
      </c>
      <c r="CN444" s="2">
        <v>0</v>
      </c>
      <c r="CO444" s="2">
        <v>0</v>
      </c>
      <c r="CP444" s="2">
        <v>0</v>
      </c>
      <c r="CQ444" s="2">
        <v>0</v>
      </c>
      <c r="CR444" s="2">
        <v>0</v>
      </c>
      <c r="CV444" s="16"/>
      <c r="CW444" s="18">
        <f t="shared" si="58"/>
        <v>0</v>
      </c>
    </row>
    <row r="445" spans="1:101" ht="13.05" customHeight="1" x14ac:dyDescent="0.2">
      <c r="A445" s="46" t="s">
        <v>465</v>
      </c>
      <c r="B445" s="46" t="s">
        <v>498</v>
      </c>
      <c r="C445" s="91">
        <v>404</v>
      </c>
      <c r="D445" s="46" t="s">
        <v>465</v>
      </c>
      <c r="E445" s="46" t="s">
        <v>465</v>
      </c>
      <c r="F445" s="46" t="s">
        <v>498</v>
      </c>
      <c r="G445" s="47" t="s">
        <v>33</v>
      </c>
      <c r="H445" s="71">
        <v>29014</v>
      </c>
      <c r="I445" s="49" t="s">
        <v>508</v>
      </c>
      <c r="J445" s="43"/>
      <c r="K445" s="15">
        <v>0</v>
      </c>
      <c r="L445" s="2">
        <v>0</v>
      </c>
      <c r="M445" s="2">
        <v>0</v>
      </c>
      <c r="N445" s="2">
        <v>0</v>
      </c>
      <c r="O445" s="2">
        <v>100</v>
      </c>
      <c r="P445" s="2">
        <v>0</v>
      </c>
      <c r="Q445" s="2">
        <v>0</v>
      </c>
      <c r="R445" s="2">
        <v>0</v>
      </c>
      <c r="V445" s="16"/>
      <c r="W445" s="18">
        <f t="shared" si="52"/>
        <v>100</v>
      </c>
      <c r="X445" s="15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I445" s="16"/>
      <c r="AJ445" s="18">
        <f t="shared" si="53"/>
        <v>0</v>
      </c>
      <c r="AK445" s="15">
        <v>0</v>
      </c>
      <c r="AL445" s="2">
        <v>0</v>
      </c>
      <c r="AM445" s="2">
        <v>0</v>
      </c>
      <c r="AN445" s="2">
        <v>0</v>
      </c>
      <c r="AO445" s="2">
        <v>99</v>
      </c>
      <c r="AP445" s="2">
        <v>0</v>
      </c>
      <c r="AQ445" s="2">
        <v>0</v>
      </c>
      <c r="AR445" s="2">
        <v>0</v>
      </c>
      <c r="AV445" s="16"/>
      <c r="AW445" s="18">
        <f t="shared" si="54"/>
        <v>99</v>
      </c>
      <c r="AX445" s="15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0</v>
      </c>
      <c r="BD445" s="2">
        <v>0</v>
      </c>
      <c r="BE445" s="2">
        <v>0</v>
      </c>
      <c r="BI445" s="16"/>
      <c r="BJ445" s="18">
        <f t="shared" si="55"/>
        <v>0</v>
      </c>
      <c r="BK445" s="15">
        <v>0</v>
      </c>
      <c r="BL445" s="2">
        <v>0</v>
      </c>
      <c r="BM445" s="2">
        <v>0</v>
      </c>
      <c r="BN445" s="2">
        <v>0</v>
      </c>
      <c r="BO445" s="2">
        <v>0</v>
      </c>
      <c r="BP445" s="2">
        <v>0</v>
      </c>
      <c r="BQ445" s="2">
        <v>0</v>
      </c>
      <c r="BR445" s="2">
        <v>0</v>
      </c>
      <c r="BV445" s="16"/>
      <c r="BW445" s="18">
        <f t="shared" si="56"/>
        <v>0</v>
      </c>
      <c r="BX445" s="15">
        <v>0</v>
      </c>
      <c r="BY445" s="2">
        <v>0</v>
      </c>
      <c r="BZ445" s="2">
        <v>0</v>
      </c>
      <c r="CA445" s="2">
        <v>0</v>
      </c>
      <c r="CB445" s="2">
        <v>0</v>
      </c>
      <c r="CC445" s="2">
        <v>0</v>
      </c>
      <c r="CD445" s="2">
        <v>0</v>
      </c>
      <c r="CE445" s="2">
        <v>0</v>
      </c>
      <c r="CI445" s="16"/>
      <c r="CJ445" s="18">
        <f t="shared" si="57"/>
        <v>0</v>
      </c>
      <c r="CK445" s="15">
        <v>0</v>
      </c>
      <c r="CL445" s="2">
        <v>0</v>
      </c>
      <c r="CM445" s="2">
        <v>0</v>
      </c>
      <c r="CN445" s="2">
        <v>0</v>
      </c>
      <c r="CO445" s="2">
        <v>0</v>
      </c>
      <c r="CP445" s="2">
        <v>0</v>
      </c>
      <c r="CQ445" s="2">
        <v>0</v>
      </c>
      <c r="CR445" s="2">
        <v>0</v>
      </c>
      <c r="CV445" s="16"/>
      <c r="CW445" s="18">
        <f t="shared" si="58"/>
        <v>0</v>
      </c>
    </row>
    <row r="446" spans="1:101" ht="13.05" customHeight="1" x14ac:dyDescent="0.2">
      <c r="A446" s="46" t="s">
        <v>465</v>
      </c>
      <c r="B446" s="46" t="s">
        <v>498</v>
      </c>
      <c r="C446" s="91">
        <v>404</v>
      </c>
      <c r="D446" s="46" t="s">
        <v>465</v>
      </c>
      <c r="E446" s="46" t="s">
        <v>465</v>
      </c>
      <c r="F446" s="46" t="s">
        <v>498</v>
      </c>
      <c r="G446" s="47" t="s">
        <v>33</v>
      </c>
      <c r="H446" s="71">
        <v>29013</v>
      </c>
      <c r="I446" s="49" t="s">
        <v>509</v>
      </c>
      <c r="J446" s="43"/>
      <c r="K446" s="15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V446" s="16"/>
      <c r="W446" s="18">
        <f t="shared" si="52"/>
        <v>0</v>
      </c>
      <c r="X446" s="15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I446" s="16"/>
      <c r="AJ446" s="18">
        <f t="shared" si="53"/>
        <v>0</v>
      </c>
      <c r="AK446" s="15">
        <v>0</v>
      </c>
      <c r="AL446" s="2">
        <v>0</v>
      </c>
      <c r="AM446" s="2">
        <v>0</v>
      </c>
      <c r="AN446" s="2">
        <v>0</v>
      </c>
      <c r="AO446" s="2">
        <v>0</v>
      </c>
      <c r="AP446" s="2">
        <v>0</v>
      </c>
      <c r="AQ446" s="2">
        <v>0</v>
      </c>
      <c r="AR446" s="2">
        <v>0</v>
      </c>
      <c r="AV446" s="16"/>
      <c r="AW446" s="18">
        <f t="shared" si="54"/>
        <v>0</v>
      </c>
      <c r="AX446" s="15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0</v>
      </c>
      <c r="BD446" s="2">
        <v>0</v>
      </c>
      <c r="BE446" s="2">
        <v>0</v>
      </c>
      <c r="BI446" s="16"/>
      <c r="BJ446" s="18">
        <f t="shared" si="55"/>
        <v>0</v>
      </c>
      <c r="BK446" s="15">
        <v>0</v>
      </c>
      <c r="BL446" s="2">
        <v>0</v>
      </c>
      <c r="BM446" s="2">
        <v>0</v>
      </c>
      <c r="BN446" s="2">
        <v>0</v>
      </c>
      <c r="BO446" s="2">
        <v>0</v>
      </c>
      <c r="BP446" s="2">
        <v>0</v>
      </c>
      <c r="BQ446" s="2">
        <v>0</v>
      </c>
      <c r="BR446" s="2">
        <v>0</v>
      </c>
      <c r="BV446" s="16"/>
      <c r="BW446" s="18">
        <f t="shared" si="56"/>
        <v>0</v>
      </c>
      <c r="BX446" s="15">
        <v>0</v>
      </c>
      <c r="BY446" s="2">
        <v>0</v>
      </c>
      <c r="BZ446" s="2">
        <v>0</v>
      </c>
      <c r="CA446" s="2">
        <v>0</v>
      </c>
      <c r="CB446" s="2">
        <v>0</v>
      </c>
      <c r="CC446" s="2">
        <v>0</v>
      </c>
      <c r="CD446" s="2">
        <v>0</v>
      </c>
      <c r="CE446" s="2">
        <v>0</v>
      </c>
      <c r="CI446" s="16"/>
      <c r="CJ446" s="18">
        <f t="shared" si="57"/>
        <v>0</v>
      </c>
      <c r="CK446" s="15">
        <v>0</v>
      </c>
      <c r="CL446" s="2">
        <v>0</v>
      </c>
      <c r="CM446" s="2">
        <v>0</v>
      </c>
      <c r="CN446" s="2">
        <v>0</v>
      </c>
      <c r="CO446" s="2">
        <v>0</v>
      </c>
      <c r="CP446" s="2">
        <v>0</v>
      </c>
      <c r="CQ446" s="2">
        <v>0</v>
      </c>
      <c r="CR446" s="2">
        <v>0</v>
      </c>
      <c r="CV446" s="16"/>
      <c r="CW446" s="18">
        <f t="shared" si="58"/>
        <v>0</v>
      </c>
    </row>
    <row r="447" spans="1:101" ht="13.05" customHeight="1" x14ac:dyDescent="0.2">
      <c r="A447" s="46" t="s">
        <v>465</v>
      </c>
      <c r="B447" s="46" t="s">
        <v>498</v>
      </c>
      <c r="C447" s="91">
        <v>404</v>
      </c>
      <c r="D447" s="46" t="s">
        <v>465</v>
      </c>
      <c r="E447" s="46" t="s">
        <v>465</v>
      </c>
      <c r="F447" s="46" t="s">
        <v>498</v>
      </c>
      <c r="G447" s="47" t="s">
        <v>33</v>
      </c>
      <c r="H447" s="71">
        <v>29012</v>
      </c>
      <c r="I447" s="49" t="s">
        <v>510</v>
      </c>
      <c r="J447" s="43"/>
      <c r="K447" s="15">
        <v>0</v>
      </c>
      <c r="L447" s="2">
        <v>0</v>
      </c>
      <c r="M447" s="2">
        <v>0</v>
      </c>
      <c r="N447" s="2">
        <v>66</v>
      </c>
      <c r="O447" s="2">
        <v>120</v>
      </c>
      <c r="P447" s="2">
        <v>0</v>
      </c>
      <c r="Q447" s="2">
        <v>0</v>
      </c>
      <c r="R447" s="2">
        <v>0</v>
      </c>
      <c r="V447" s="16"/>
      <c r="W447" s="18">
        <f t="shared" si="52"/>
        <v>186</v>
      </c>
      <c r="X447" s="15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I447" s="16"/>
      <c r="AJ447" s="18">
        <f t="shared" si="53"/>
        <v>0</v>
      </c>
      <c r="AK447" s="15">
        <v>0</v>
      </c>
      <c r="AL447" s="2">
        <v>0</v>
      </c>
      <c r="AM447" s="2">
        <v>0</v>
      </c>
      <c r="AN447" s="2">
        <v>63</v>
      </c>
      <c r="AO447" s="2">
        <v>115</v>
      </c>
      <c r="AP447" s="2">
        <v>0</v>
      </c>
      <c r="AQ447" s="2">
        <v>0</v>
      </c>
      <c r="AR447" s="2">
        <v>0</v>
      </c>
      <c r="AV447" s="16"/>
      <c r="AW447" s="18">
        <f t="shared" si="54"/>
        <v>178</v>
      </c>
      <c r="AX447" s="15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I447" s="16"/>
      <c r="BJ447" s="18">
        <f t="shared" si="55"/>
        <v>0</v>
      </c>
      <c r="BK447" s="15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V447" s="16"/>
      <c r="BW447" s="18">
        <f t="shared" si="56"/>
        <v>0</v>
      </c>
      <c r="BX447" s="15">
        <v>0</v>
      </c>
      <c r="BY447" s="2">
        <v>0</v>
      </c>
      <c r="BZ447" s="2">
        <v>0</v>
      </c>
      <c r="CA447" s="2">
        <v>0</v>
      </c>
      <c r="CB447" s="2">
        <v>0</v>
      </c>
      <c r="CC447" s="2">
        <v>0</v>
      </c>
      <c r="CD447" s="2">
        <v>0</v>
      </c>
      <c r="CE447" s="2">
        <v>0</v>
      </c>
      <c r="CI447" s="16"/>
      <c r="CJ447" s="18">
        <f t="shared" si="57"/>
        <v>0</v>
      </c>
      <c r="CK447" s="15">
        <v>0</v>
      </c>
      <c r="CL447" s="2">
        <v>0</v>
      </c>
      <c r="CM447" s="2">
        <v>0</v>
      </c>
      <c r="CN447" s="2">
        <v>0</v>
      </c>
      <c r="CO447" s="2">
        <v>0</v>
      </c>
      <c r="CP447" s="2">
        <v>0</v>
      </c>
      <c r="CQ447" s="2">
        <v>0</v>
      </c>
      <c r="CR447" s="2">
        <v>0</v>
      </c>
      <c r="CV447" s="16"/>
      <c r="CW447" s="18">
        <f t="shared" si="58"/>
        <v>0</v>
      </c>
    </row>
    <row r="448" spans="1:101" ht="13.05" customHeight="1" x14ac:dyDescent="0.2">
      <c r="A448" s="46" t="s">
        <v>465</v>
      </c>
      <c r="B448" s="46" t="s">
        <v>511</v>
      </c>
      <c r="C448" s="91">
        <v>404</v>
      </c>
      <c r="D448" s="46" t="s">
        <v>465</v>
      </c>
      <c r="E448" s="46" t="s">
        <v>465</v>
      </c>
      <c r="F448" s="46" t="s">
        <v>511</v>
      </c>
      <c r="G448" s="47" t="s">
        <v>40</v>
      </c>
      <c r="H448" s="71">
        <v>260</v>
      </c>
      <c r="I448" s="49" t="s">
        <v>512</v>
      </c>
      <c r="J448" s="43"/>
      <c r="K448" s="15">
        <v>0</v>
      </c>
      <c r="L448" s="2">
        <v>0</v>
      </c>
      <c r="M448" s="2">
        <v>0</v>
      </c>
      <c r="N448" s="2">
        <v>36</v>
      </c>
      <c r="O448" s="2">
        <v>121</v>
      </c>
      <c r="P448" s="2">
        <v>0</v>
      </c>
      <c r="Q448" s="2">
        <v>0</v>
      </c>
      <c r="R448" s="2">
        <v>0</v>
      </c>
      <c r="V448" s="16"/>
      <c r="W448" s="18">
        <f t="shared" si="52"/>
        <v>157</v>
      </c>
      <c r="X448" s="15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I448" s="16"/>
      <c r="AJ448" s="18">
        <f t="shared" si="53"/>
        <v>0</v>
      </c>
      <c r="AK448" s="15">
        <v>0</v>
      </c>
      <c r="AL448" s="2">
        <v>0</v>
      </c>
      <c r="AM448" s="2">
        <v>0</v>
      </c>
      <c r="AN448" s="2">
        <v>31</v>
      </c>
      <c r="AO448" s="2">
        <v>106</v>
      </c>
      <c r="AP448" s="2">
        <v>0</v>
      </c>
      <c r="AQ448" s="2">
        <v>0</v>
      </c>
      <c r="AR448" s="2">
        <v>0</v>
      </c>
      <c r="AV448" s="16"/>
      <c r="AW448" s="18">
        <f t="shared" si="54"/>
        <v>137</v>
      </c>
      <c r="AX448" s="15">
        <v>0</v>
      </c>
      <c r="AY448" s="2">
        <v>0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2">
        <v>0</v>
      </c>
      <c r="BI448" s="16"/>
      <c r="BJ448" s="18">
        <f t="shared" si="55"/>
        <v>0</v>
      </c>
      <c r="BK448" s="15">
        <v>0</v>
      </c>
      <c r="BL448" s="2">
        <v>0</v>
      </c>
      <c r="BM448" s="2">
        <v>0</v>
      </c>
      <c r="BN448" s="2">
        <v>0</v>
      </c>
      <c r="BO448" s="2">
        <v>0</v>
      </c>
      <c r="BP448" s="2">
        <v>0</v>
      </c>
      <c r="BQ448" s="2">
        <v>0</v>
      </c>
      <c r="BR448" s="2">
        <v>0</v>
      </c>
      <c r="BV448" s="16"/>
      <c r="BW448" s="18">
        <f t="shared" si="56"/>
        <v>0</v>
      </c>
      <c r="BX448" s="15">
        <v>0</v>
      </c>
      <c r="BY448" s="2">
        <v>0</v>
      </c>
      <c r="BZ448" s="2">
        <v>0</v>
      </c>
      <c r="CA448" s="2">
        <v>0</v>
      </c>
      <c r="CB448" s="2">
        <v>0</v>
      </c>
      <c r="CC448" s="2">
        <v>0</v>
      </c>
      <c r="CD448" s="2">
        <v>0</v>
      </c>
      <c r="CE448" s="2">
        <v>0</v>
      </c>
      <c r="CI448" s="16"/>
      <c r="CJ448" s="18">
        <f t="shared" si="57"/>
        <v>0</v>
      </c>
      <c r="CK448" s="15">
        <v>0</v>
      </c>
      <c r="CL448" s="2">
        <v>0</v>
      </c>
      <c r="CM448" s="2">
        <v>0</v>
      </c>
      <c r="CN448" s="2">
        <v>0</v>
      </c>
      <c r="CO448" s="2">
        <v>0</v>
      </c>
      <c r="CP448" s="2">
        <v>0</v>
      </c>
      <c r="CQ448" s="2">
        <v>0</v>
      </c>
      <c r="CR448" s="2">
        <v>0</v>
      </c>
      <c r="CV448" s="16"/>
      <c r="CW448" s="18">
        <f t="shared" si="58"/>
        <v>0</v>
      </c>
    </row>
    <row r="449" spans="1:101" ht="13.05" customHeight="1" x14ac:dyDescent="0.2">
      <c r="A449" s="46" t="s">
        <v>465</v>
      </c>
      <c r="B449" s="46" t="s">
        <v>511</v>
      </c>
      <c r="C449" s="91">
        <v>404</v>
      </c>
      <c r="D449" s="46" t="s">
        <v>465</v>
      </c>
      <c r="E449" s="46" t="s">
        <v>465</v>
      </c>
      <c r="F449" s="46" t="s">
        <v>511</v>
      </c>
      <c r="G449" s="47" t="s">
        <v>33</v>
      </c>
      <c r="H449" s="71">
        <v>307</v>
      </c>
      <c r="I449" s="49" t="s">
        <v>513</v>
      </c>
      <c r="J449" s="43"/>
      <c r="K449" s="15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V449" s="16"/>
      <c r="W449" s="18">
        <f t="shared" si="52"/>
        <v>0</v>
      </c>
      <c r="X449" s="15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I449" s="16"/>
      <c r="AJ449" s="18">
        <f t="shared" si="53"/>
        <v>0</v>
      </c>
      <c r="AK449" s="15">
        <v>0</v>
      </c>
      <c r="AL449" s="2">
        <v>0</v>
      </c>
      <c r="AM449" s="2">
        <v>0</v>
      </c>
      <c r="AN449" s="2">
        <v>0</v>
      </c>
      <c r="AO449" s="2">
        <v>0</v>
      </c>
      <c r="AP449" s="2">
        <v>0</v>
      </c>
      <c r="AQ449" s="2">
        <v>0</v>
      </c>
      <c r="AR449" s="2">
        <v>0</v>
      </c>
      <c r="AV449" s="16"/>
      <c r="AW449" s="18">
        <f t="shared" si="54"/>
        <v>0</v>
      </c>
      <c r="AX449" s="15">
        <v>0</v>
      </c>
      <c r="AY449" s="2">
        <v>0</v>
      </c>
      <c r="AZ449" s="2">
        <v>0</v>
      </c>
      <c r="BA449" s="2">
        <v>0</v>
      </c>
      <c r="BB449" s="2">
        <v>0</v>
      </c>
      <c r="BC449" s="2">
        <v>0</v>
      </c>
      <c r="BD449" s="2">
        <v>0</v>
      </c>
      <c r="BE449" s="2">
        <v>0</v>
      </c>
      <c r="BI449" s="16"/>
      <c r="BJ449" s="18">
        <f t="shared" si="55"/>
        <v>0</v>
      </c>
      <c r="BK449" s="15">
        <v>0</v>
      </c>
      <c r="BL449" s="2">
        <v>0</v>
      </c>
      <c r="BM449" s="2">
        <v>0</v>
      </c>
      <c r="BN449" s="2">
        <v>0</v>
      </c>
      <c r="BO449" s="2">
        <v>0</v>
      </c>
      <c r="BP449" s="2">
        <v>0</v>
      </c>
      <c r="BQ449" s="2">
        <v>0</v>
      </c>
      <c r="BR449" s="2">
        <v>0</v>
      </c>
      <c r="BV449" s="16"/>
      <c r="BW449" s="18">
        <f t="shared" si="56"/>
        <v>0</v>
      </c>
      <c r="BX449" s="15">
        <v>0</v>
      </c>
      <c r="BY449" s="2">
        <v>0</v>
      </c>
      <c r="BZ449" s="2">
        <v>0</v>
      </c>
      <c r="CA449" s="2">
        <v>0</v>
      </c>
      <c r="CB449" s="2">
        <v>0</v>
      </c>
      <c r="CC449" s="2">
        <v>0</v>
      </c>
      <c r="CD449" s="2">
        <v>0</v>
      </c>
      <c r="CE449" s="2">
        <v>0</v>
      </c>
      <c r="CI449" s="16"/>
      <c r="CJ449" s="18">
        <f t="shared" si="57"/>
        <v>0</v>
      </c>
      <c r="CK449" s="15">
        <v>0</v>
      </c>
      <c r="CL449" s="2">
        <v>0</v>
      </c>
      <c r="CM449" s="2">
        <v>0</v>
      </c>
      <c r="CN449" s="2">
        <v>0</v>
      </c>
      <c r="CO449" s="2">
        <v>0</v>
      </c>
      <c r="CP449" s="2">
        <v>0</v>
      </c>
      <c r="CQ449" s="2">
        <v>0</v>
      </c>
      <c r="CR449" s="2">
        <v>0</v>
      </c>
      <c r="CV449" s="16"/>
      <c r="CW449" s="18">
        <f t="shared" si="58"/>
        <v>0</v>
      </c>
    </row>
    <row r="450" spans="1:101" ht="13.05" customHeight="1" x14ac:dyDescent="0.2">
      <c r="A450" s="46" t="s">
        <v>465</v>
      </c>
      <c r="B450" s="46" t="s">
        <v>511</v>
      </c>
      <c r="C450" s="91">
        <v>404</v>
      </c>
      <c r="D450" s="46" t="s">
        <v>465</v>
      </c>
      <c r="E450" s="46" t="s">
        <v>465</v>
      </c>
      <c r="F450" s="46" t="s">
        <v>511</v>
      </c>
      <c r="G450" s="47" t="s">
        <v>33</v>
      </c>
      <c r="H450" s="71">
        <v>265</v>
      </c>
      <c r="I450" s="49" t="s">
        <v>514</v>
      </c>
      <c r="J450" s="43"/>
      <c r="K450" s="15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V450" s="16"/>
      <c r="W450" s="18">
        <f t="shared" si="52"/>
        <v>0</v>
      </c>
      <c r="X450" s="15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D450" s="2">
        <v>0</v>
      </c>
      <c r="AE450" s="2">
        <v>0</v>
      </c>
      <c r="AI450" s="16"/>
      <c r="AJ450" s="18">
        <f t="shared" si="53"/>
        <v>0</v>
      </c>
      <c r="AK450" s="15">
        <v>0</v>
      </c>
      <c r="AL450" s="2">
        <v>0</v>
      </c>
      <c r="AM450" s="2">
        <v>0</v>
      </c>
      <c r="AN450" s="2">
        <v>0</v>
      </c>
      <c r="AO450" s="2">
        <v>0</v>
      </c>
      <c r="AP450" s="2">
        <v>0</v>
      </c>
      <c r="AQ450" s="2">
        <v>0</v>
      </c>
      <c r="AR450" s="2">
        <v>0</v>
      </c>
      <c r="AV450" s="16"/>
      <c r="AW450" s="18">
        <f t="shared" si="54"/>
        <v>0</v>
      </c>
      <c r="AX450" s="15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D450" s="2">
        <v>0</v>
      </c>
      <c r="BE450" s="2">
        <v>0</v>
      </c>
      <c r="BI450" s="16"/>
      <c r="BJ450" s="18">
        <f t="shared" si="55"/>
        <v>0</v>
      </c>
      <c r="BK450" s="15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R450" s="2">
        <v>0</v>
      </c>
      <c r="BV450" s="16"/>
      <c r="BW450" s="18">
        <f t="shared" si="56"/>
        <v>0</v>
      </c>
      <c r="BX450" s="15">
        <v>0</v>
      </c>
      <c r="BY450" s="2">
        <v>0</v>
      </c>
      <c r="BZ450" s="2">
        <v>0</v>
      </c>
      <c r="CA450" s="2">
        <v>0</v>
      </c>
      <c r="CB450" s="2">
        <v>0</v>
      </c>
      <c r="CC450" s="2">
        <v>0</v>
      </c>
      <c r="CD450" s="2">
        <v>0</v>
      </c>
      <c r="CE450" s="2">
        <v>0</v>
      </c>
      <c r="CI450" s="16"/>
      <c r="CJ450" s="18">
        <f t="shared" si="57"/>
        <v>0</v>
      </c>
      <c r="CK450" s="15">
        <v>0</v>
      </c>
      <c r="CL450" s="2">
        <v>0</v>
      </c>
      <c r="CM450" s="2">
        <v>0</v>
      </c>
      <c r="CN450" s="2">
        <v>0</v>
      </c>
      <c r="CO450" s="2">
        <v>0</v>
      </c>
      <c r="CP450" s="2">
        <v>0</v>
      </c>
      <c r="CQ450" s="2">
        <v>0</v>
      </c>
      <c r="CR450" s="2">
        <v>0</v>
      </c>
      <c r="CV450" s="16"/>
      <c r="CW450" s="18">
        <f t="shared" si="58"/>
        <v>0</v>
      </c>
    </row>
    <row r="451" spans="1:101" ht="13.05" customHeight="1" x14ac:dyDescent="0.2">
      <c r="A451" s="46" t="s">
        <v>465</v>
      </c>
      <c r="B451" s="46" t="s">
        <v>511</v>
      </c>
      <c r="C451" s="91">
        <v>404</v>
      </c>
      <c r="D451" s="46" t="s">
        <v>465</v>
      </c>
      <c r="E451" s="46" t="s">
        <v>465</v>
      </c>
      <c r="F451" s="46" t="s">
        <v>511</v>
      </c>
      <c r="G451" s="47" t="s">
        <v>297</v>
      </c>
      <c r="H451" s="71">
        <v>258</v>
      </c>
      <c r="I451" s="49" t="s">
        <v>515</v>
      </c>
      <c r="J451" s="43"/>
      <c r="K451" s="15">
        <v>0</v>
      </c>
      <c r="L451" s="2">
        <v>0</v>
      </c>
      <c r="M451" s="2">
        <v>116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V451" s="16"/>
      <c r="W451" s="18">
        <f t="shared" si="52"/>
        <v>116</v>
      </c>
      <c r="X451" s="15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2">
        <v>0</v>
      </c>
      <c r="AE451" s="2">
        <v>0</v>
      </c>
      <c r="AI451" s="16"/>
      <c r="AJ451" s="18">
        <f t="shared" si="53"/>
        <v>0</v>
      </c>
      <c r="AK451" s="15">
        <v>0</v>
      </c>
      <c r="AL451" s="2">
        <v>0</v>
      </c>
      <c r="AM451" s="2">
        <v>110</v>
      </c>
      <c r="AN451" s="2">
        <v>0</v>
      </c>
      <c r="AO451" s="2">
        <v>0</v>
      </c>
      <c r="AP451" s="2">
        <v>0</v>
      </c>
      <c r="AQ451" s="2">
        <v>0</v>
      </c>
      <c r="AR451" s="2">
        <v>0</v>
      </c>
      <c r="AV451" s="16"/>
      <c r="AW451" s="18">
        <f t="shared" si="54"/>
        <v>110</v>
      </c>
      <c r="AX451" s="15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E451" s="2">
        <v>0</v>
      </c>
      <c r="BI451" s="16"/>
      <c r="BJ451" s="18">
        <f t="shared" si="55"/>
        <v>0</v>
      </c>
      <c r="BK451" s="15">
        <v>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Q451" s="2">
        <v>0</v>
      </c>
      <c r="BR451" s="2">
        <v>0</v>
      </c>
      <c r="BV451" s="16"/>
      <c r="BW451" s="18">
        <f t="shared" si="56"/>
        <v>0</v>
      </c>
      <c r="BX451" s="15">
        <v>0</v>
      </c>
      <c r="BY451" s="2">
        <v>0</v>
      </c>
      <c r="BZ451" s="2">
        <v>0</v>
      </c>
      <c r="CA451" s="2">
        <v>0</v>
      </c>
      <c r="CB451" s="2">
        <v>0</v>
      </c>
      <c r="CC451" s="2">
        <v>0</v>
      </c>
      <c r="CD451" s="2">
        <v>0</v>
      </c>
      <c r="CE451" s="2">
        <v>0</v>
      </c>
      <c r="CI451" s="16"/>
      <c r="CJ451" s="18">
        <f t="shared" si="57"/>
        <v>0</v>
      </c>
      <c r="CK451" s="15">
        <v>0</v>
      </c>
      <c r="CL451" s="2">
        <v>0</v>
      </c>
      <c r="CM451" s="2">
        <v>0</v>
      </c>
      <c r="CN451" s="2">
        <v>0</v>
      </c>
      <c r="CO451" s="2">
        <v>0</v>
      </c>
      <c r="CP451" s="2">
        <v>0</v>
      </c>
      <c r="CQ451" s="2">
        <v>0</v>
      </c>
      <c r="CR451" s="2">
        <v>0</v>
      </c>
      <c r="CV451" s="16"/>
      <c r="CW451" s="18">
        <f t="shared" si="58"/>
        <v>0</v>
      </c>
    </row>
    <row r="452" spans="1:101" ht="13.05" customHeight="1" x14ac:dyDescent="0.2">
      <c r="A452" s="46" t="s">
        <v>465</v>
      </c>
      <c r="B452" s="46" t="s">
        <v>511</v>
      </c>
      <c r="C452" s="91">
        <v>404</v>
      </c>
      <c r="D452" s="46" t="s">
        <v>465</v>
      </c>
      <c r="E452" s="46" t="s">
        <v>465</v>
      </c>
      <c r="F452" s="46" t="s">
        <v>511</v>
      </c>
      <c r="G452" s="47" t="s">
        <v>33</v>
      </c>
      <c r="H452" s="71">
        <v>259</v>
      </c>
      <c r="I452" s="49" t="s">
        <v>516</v>
      </c>
      <c r="J452" s="43"/>
      <c r="K452" s="15">
        <v>0</v>
      </c>
      <c r="L452" s="2">
        <v>0</v>
      </c>
      <c r="M452" s="2">
        <v>122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V452" s="16"/>
      <c r="W452" s="18">
        <f t="shared" si="52"/>
        <v>122</v>
      </c>
      <c r="X452" s="15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D452" s="2">
        <v>0</v>
      </c>
      <c r="AE452" s="2">
        <v>0</v>
      </c>
      <c r="AI452" s="16"/>
      <c r="AJ452" s="18">
        <f t="shared" si="53"/>
        <v>0</v>
      </c>
      <c r="AK452" s="15">
        <v>0</v>
      </c>
      <c r="AL452" s="2">
        <v>0</v>
      </c>
      <c r="AM452" s="2">
        <v>112</v>
      </c>
      <c r="AN452" s="2">
        <v>0</v>
      </c>
      <c r="AO452" s="2">
        <v>0</v>
      </c>
      <c r="AP452" s="2">
        <v>0</v>
      </c>
      <c r="AQ452" s="2">
        <v>0</v>
      </c>
      <c r="AR452" s="2">
        <v>0</v>
      </c>
      <c r="AV452" s="16"/>
      <c r="AW452" s="18">
        <f t="shared" si="54"/>
        <v>112</v>
      </c>
      <c r="AX452" s="15">
        <v>0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0</v>
      </c>
      <c r="BI452" s="16"/>
      <c r="BJ452" s="18">
        <f t="shared" si="55"/>
        <v>0</v>
      </c>
      <c r="BK452" s="15">
        <v>0</v>
      </c>
      <c r="BL452" s="2">
        <v>0</v>
      </c>
      <c r="BM452" s="2">
        <v>0</v>
      </c>
      <c r="BN452" s="2">
        <v>0</v>
      </c>
      <c r="BO452" s="2">
        <v>0</v>
      </c>
      <c r="BP452" s="2">
        <v>0</v>
      </c>
      <c r="BQ452" s="2">
        <v>0</v>
      </c>
      <c r="BR452" s="2">
        <v>0</v>
      </c>
      <c r="BV452" s="16"/>
      <c r="BW452" s="18">
        <f t="shared" si="56"/>
        <v>0</v>
      </c>
      <c r="BX452" s="15">
        <v>0</v>
      </c>
      <c r="BY452" s="2">
        <v>0</v>
      </c>
      <c r="BZ452" s="2">
        <v>0</v>
      </c>
      <c r="CA452" s="2">
        <v>0</v>
      </c>
      <c r="CB452" s="2">
        <v>0</v>
      </c>
      <c r="CC452" s="2">
        <v>0</v>
      </c>
      <c r="CD452" s="2">
        <v>0</v>
      </c>
      <c r="CE452" s="2">
        <v>0</v>
      </c>
      <c r="CI452" s="16"/>
      <c r="CJ452" s="18">
        <f t="shared" si="57"/>
        <v>0</v>
      </c>
      <c r="CK452" s="15">
        <v>0</v>
      </c>
      <c r="CL452" s="2">
        <v>0</v>
      </c>
      <c r="CM452" s="2">
        <v>0</v>
      </c>
      <c r="CN452" s="2">
        <v>0</v>
      </c>
      <c r="CO452" s="2">
        <v>0</v>
      </c>
      <c r="CP452" s="2">
        <v>0</v>
      </c>
      <c r="CQ452" s="2">
        <v>0</v>
      </c>
      <c r="CR452" s="2">
        <v>0</v>
      </c>
      <c r="CV452" s="16"/>
      <c r="CW452" s="18">
        <f t="shared" si="58"/>
        <v>0</v>
      </c>
    </row>
    <row r="453" spans="1:101" ht="13.05" customHeight="1" x14ac:dyDescent="0.2">
      <c r="A453" s="46" t="s">
        <v>465</v>
      </c>
      <c r="B453" s="46" t="s">
        <v>511</v>
      </c>
      <c r="C453" s="91">
        <v>404</v>
      </c>
      <c r="D453" s="46" t="s">
        <v>465</v>
      </c>
      <c r="E453" s="46" t="s">
        <v>465</v>
      </c>
      <c r="F453" s="46" t="s">
        <v>511</v>
      </c>
      <c r="G453" s="47" t="s">
        <v>33</v>
      </c>
      <c r="H453" s="71">
        <v>30205</v>
      </c>
      <c r="I453" s="49" t="s">
        <v>517</v>
      </c>
      <c r="J453" s="43"/>
      <c r="K453" s="15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V453" s="16"/>
      <c r="W453" s="18">
        <f t="shared" si="52"/>
        <v>0</v>
      </c>
      <c r="X453" s="15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0</v>
      </c>
      <c r="AE453" s="2">
        <v>0</v>
      </c>
      <c r="AI453" s="16"/>
      <c r="AJ453" s="18">
        <f t="shared" si="53"/>
        <v>0</v>
      </c>
      <c r="AK453" s="15">
        <v>0</v>
      </c>
      <c r="AL453" s="2">
        <v>0</v>
      </c>
      <c r="AM453" s="2">
        <v>0</v>
      </c>
      <c r="AN453" s="2">
        <v>0</v>
      </c>
      <c r="AO453" s="2">
        <v>0</v>
      </c>
      <c r="AP453" s="2">
        <v>0</v>
      </c>
      <c r="AQ453" s="2">
        <v>0</v>
      </c>
      <c r="AR453" s="2">
        <v>0</v>
      </c>
      <c r="AV453" s="16"/>
      <c r="AW453" s="18">
        <f t="shared" si="54"/>
        <v>0</v>
      </c>
      <c r="AX453" s="15">
        <v>0</v>
      </c>
      <c r="AY453" s="2">
        <v>0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E453" s="2">
        <v>0</v>
      </c>
      <c r="BI453" s="16"/>
      <c r="BJ453" s="18">
        <f t="shared" si="55"/>
        <v>0</v>
      </c>
      <c r="BK453" s="15">
        <v>0</v>
      </c>
      <c r="BL453" s="2">
        <v>0</v>
      </c>
      <c r="BM453" s="2">
        <v>0</v>
      </c>
      <c r="BN453" s="2">
        <v>0</v>
      </c>
      <c r="BO453" s="2">
        <v>0</v>
      </c>
      <c r="BP453" s="2">
        <v>0</v>
      </c>
      <c r="BQ453" s="2">
        <v>0</v>
      </c>
      <c r="BR453" s="2">
        <v>0</v>
      </c>
      <c r="BV453" s="16"/>
      <c r="BW453" s="18">
        <f t="shared" si="56"/>
        <v>0</v>
      </c>
      <c r="BX453" s="15">
        <v>0</v>
      </c>
      <c r="BY453" s="2">
        <v>0</v>
      </c>
      <c r="BZ453" s="2">
        <v>0</v>
      </c>
      <c r="CA453" s="2">
        <v>0</v>
      </c>
      <c r="CB453" s="2">
        <v>0</v>
      </c>
      <c r="CC453" s="2">
        <v>0</v>
      </c>
      <c r="CD453" s="2">
        <v>0</v>
      </c>
      <c r="CE453" s="2">
        <v>0</v>
      </c>
      <c r="CI453" s="16"/>
      <c r="CJ453" s="18">
        <f t="shared" si="57"/>
        <v>0</v>
      </c>
      <c r="CK453" s="15">
        <v>0</v>
      </c>
      <c r="CL453" s="2">
        <v>0</v>
      </c>
      <c r="CM453" s="2">
        <v>0</v>
      </c>
      <c r="CN453" s="2">
        <v>0</v>
      </c>
      <c r="CO453" s="2">
        <v>0</v>
      </c>
      <c r="CP453" s="2">
        <v>0</v>
      </c>
      <c r="CQ453" s="2">
        <v>0</v>
      </c>
      <c r="CR453" s="2">
        <v>0</v>
      </c>
      <c r="CV453" s="16"/>
      <c r="CW453" s="18">
        <f t="shared" si="58"/>
        <v>0</v>
      </c>
    </row>
    <row r="454" spans="1:101" ht="13.05" customHeight="1" x14ac:dyDescent="0.2">
      <c r="A454" s="46" t="s">
        <v>465</v>
      </c>
      <c r="B454" s="46" t="s">
        <v>511</v>
      </c>
      <c r="C454" s="91">
        <v>404</v>
      </c>
      <c r="D454" s="46" t="s">
        <v>465</v>
      </c>
      <c r="E454" s="46" t="s">
        <v>465</v>
      </c>
      <c r="F454" s="46" t="s">
        <v>511</v>
      </c>
      <c r="G454" s="47" t="s">
        <v>33</v>
      </c>
      <c r="H454" s="71">
        <v>263</v>
      </c>
      <c r="I454" s="49" t="s">
        <v>518</v>
      </c>
      <c r="J454" s="43"/>
      <c r="K454" s="15">
        <v>0</v>
      </c>
      <c r="L454" s="2">
        <v>0</v>
      </c>
      <c r="M454" s="2">
        <v>78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V454" s="16"/>
      <c r="W454" s="18">
        <f t="shared" ref="W454:W484" si="59">SUM(K454:V454)</f>
        <v>78</v>
      </c>
      <c r="X454" s="15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2">
        <v>0</v>
      </c>
      <c r="AE454" s="2">
        <v>0</v>
      </c>
      <c r="AI454" s="16"/>
      <c r="AJ454" s="18">
        <f t="shared" ref="AJ454:AJ484" si="60">SUM(X454:AI454)</f>
        <v>0</v>
      </c>
      <c r="AK454" s="15">
        <v>0</v>
      </c>
      <c r="AL454" s="2">
        <v>0</v>
      </c>
      <c r="AM454" s="2">
        <v>68</v>
      </c>
      <c r="AN454" s="2">
        <v>0</v>
      </c>
      <c r="AO454" s="2">
        <v>0</v>
      </c>
      <c r="AP454" s="2">
        <v>0</v>
      </c>
      <c r="AQ454" s="2">
        <v>0</v>
      </c>
      <c r="AR454" s="2">
        <v>0</v>
      </c>
      <c r="AV454" s="16"/>
      <c r="AW454" s="18">
        <f t="shared" ref="AW454:AW484" si="61">SUM(AK454:AV454)</f>
        <v>68</v>
      </c>
      <c r="AX454" s="15">
        <v>0</v>
      </c>
      <c r="AY454" s="2">
        <v>0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E454" s="2">
        <v>0</v>
      </c>
      <c r="BI454" s="16"/>
      <c r="BJ454" s="18">
        <f t="shared" ref="BJ454:BJ484" si="62">SUM(AX454:BI454)</f>
        <v>0</v>
      </c>
      <c r="BK454" s="15">
        <v>0</v>
      </c>
      <c r="BL454" s="2">
        <v>0</v>
      </c>
      <c r="BM454" s="2">
        <v>0</v>
      </c>
      <c r="BN454" s="2">
        <v>0</v>
      </c>
      <c r="BO454" s="2">
        <v>0</v>
      </c>
      <c r="BP454" s="2">
        <v>0</v>
      </c>
      <c r="BQ454" s="2">
        <v>0</v>
      </c>
      <c r="BR454" s="2">
        <v>0</v>
      </c>
      <c r="BV454" s="16"/>
      <c r="BW454" s="18">
        <f t="shared" ref="BW454:BW484" si="63">SUM(BK454:BV454)</f>
        <v>0</v>
      </c>
      <c r="BX454" s="15">
        <v>0</v>
      </c>
      <c r="BY454" s="2">
        <v>0</v>
      </c>
      <c r="BZ454" s="2">
        <v>0</v>
      </c>
      <c r="CA454" s="2">
        <v>0</v>
      </c>
      <c r="CB454" s="2">
        <v>0</v>
      </c>
      <c r="CC454" s="2">
        <v>0</v>
      </c>
      <c r="CD454" s="2">
        <v>0</v>
      </c>
      <c r="CE454" s="2">
        <v>0</v>
      </c>
      <c r="CI454" s="16"/>
      <c r="CJ454" s="18">
        <f t="shared" ref="CJ454:CJ484" si="64">SUM(BX454:CI454)</f>
        <v>0</v>
      </c>
      <c r="CK454" s="15">
        <v>0</v>
      </c>
      <c r="CL454" s="2">
        <v>0</v>
      </c>
      <c r="CM454" s="2">
        <v>0</v>
      </c>
      <c r="CN454" s="2">
        <v>0</v>
      </c>
      <c r="CO454" s="2">
        <v>0</v>
      </c>
      <c r="CP454" s="2">
        <v>0</v>
      </c>
      <c r="CQ454" s="2">
        <v>0</v>
      </c>
      <c r="CR454" s="2">
        <v>0</v>
      </c>
      <c r="CV454" s="16"/>
      <c r="CW454" s="18">
        <f t="shared" ref="CW454:CW484" si="65">SUM(CK454:CV454)</f>
        <v>0</v>
      </c>
    </row>
    <row r="455" spans="1:101" ht="13.05" customHeight="1" x14ac:dyDescent="0.2">
      <c r="A455" s="46" t="s">
        <v>465</v>
      </c>
      <c r="B455" s="46" t="s">
        <v>511</v>
      </c>
      <c r="C455" s="91">
        <v>404</v>
      </c>
      <c r="D455" s="46" t="s">
        <v>465</v>
      </c>
      <c r="E455" s="46" t="s">
        <v>465</v>
      </c>
      <c r="F455" s="46" t="s">
        <v>511</v>
      </c>
      <c r="G455" s="47" t="s">
        <v>59</v>
      </c>
      <c r="H455" s="71">
        <v>264</v>
      </c>
      <c r="I455" s="49" t="s">
        <v>519</v>
      </c>
      <c r="J455" s="43"/>
      <c r="K455" s="15">
        <v>0</v>
      </c>
      <c r="L455" s="2">
        <v>0</v>
      </c>
      <c r="M455" s="2">
        <v>60</v>
      </c>
      <c r="N455" s="2">
        <v>67</v>
      </c>
      <c r="O455" s="2">
        <v>254</v>
      </c>
      <c r="P455" s="2">
        <v>0</v>
      </c>
      <c r="Q455" s="2">
        <v>0</v>
      </c>
      <c r="R455" s="2">
        <v>0</v>
      </c>
      <c r="V455" s="16"/>
      <c r="W455" s="18">
        <f t="shared" si="59"/>
        <v>381</v>
      </c>
      <c r="X455" s="15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0</v>
      </c>
      <c r="AE455" s="2">
        <v>0</v>
      </c>
      <c r="AI455" s="16"/>
      <c r="AJ455" s="18">
        <f t="shared" si="60"/>
        <v>0</v>
      </c>
      <c r="AK455" s="15">
        <v>0</v>
      </c>
      <c r="AL455" s="2">
        <v>0</v>
      </c>
      <c r="AM455" s="2">
        <v>54</v>
      </c>
      <c r="AN455" s="2">
        <v>56</v>
      </c>
      <c r="AO455" s="2">
        <v>243</v>
      </c>
      <c r="AP455" s="2">
        <v>0</v>
      </c>
      <c r="AQ455" s="2">
        <v>0</v>
      </c>
      <c r="AR455" s="2">
        <v>0</v>
      </c>
      <c r="AV455" s="16"/>
      <c r="AW455" s="18">
        <f t="shared" si="61"/>
        <v>353</v>
      </c>
      <c r="AX455" s="15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E455" s="2">
        <v>0</v>
      </c>
      <c r="BI455" s="16"/>
      <c r="BJ455" s="18">
        <f t="shared" si="62"/>
        <v>0</v>
      </c>
      <c r="BK455" s="15">
        <v>0</v>
      </c>
      <c r="BL455" s="2">
        <v>0</v>
      </c>
      <c r="BM455" s="2">
        <v>0</v>
      </c>
      <c r="BN455" s="2">
        <v>0</v>
      </c>
      <c r="BO455" s="2">
        <v>0</v>
      </c>
      <c r="BP455" s="2">
        <v>0</v>
      </c>
      <c r="BQ455" s="2">
        <v>0</v>
      </c>
      <c r="BR455" s="2">
        <v>0</v>
      </c>
      <c r="BV455" s="16"/>
      <c r="BW455" s="18">
        <f t="shared" si="63"/>
        <v>0</v>
      </c>
      <c r="BX455" s="15">
        <v>0</v>
      </c>
      <c r="BY455" s="2">
        <v>0</v>
      </c>
      <c r="BZ455" s="2">
        <v>0</v>
      </c>
      <c r="CA455" s="2">
        <v>0</v>
      </c>
      <c r="CB455" s="2">
        <v>0</v>
      </c>
      <c r="CC455" s="2">
        <v>0</v>
      </c>
      <c r="CD455" s="2">
        <v>0</v>
      </c>
      <c r="CE455" s="2">
        <v>0</v>
      </c>
      <c r="CI455" s="16"/>
      <c r="CJ455" s="18">
        <f t="shared" si="64"/>
        <v>0</v>
      </c>
      <c r="CK455" s="15">
        <v>0</v>
      </c>
      <c r="CL455" s="2">
        <v>0</v>
      </c>
      <c r="CM455" s="2">
        <v>0</v>
      </c>
      <c r="CN455" s="2">
        <v>0</v>
      </c>
      <c r="CO455" s="2">
        <v>0</v>
      </c>
      <c r="CP455" s="2">
        <v>0</v>
      </c>
      <c r="CQ455" s="2">
        <v>0</v>
      </c>
      <c r="CR455" s="2">
        <v>0</v>
      </c>
      <c r="CV455" s="16"/>
      <c r="CW455" s="18">
        <f t="shared" si="65"/>
        <v>0</v>
      </c>
    </row>
    <row r="456" spans="1:101" ht="13.05" customHeight="1" x14ac:dyDescent="0.2">
      <c r="A456" s="46" t="s">
        <v>465</v>
      </c>
      <c r="B456" s="46" t="s">
        <v>511</v>
      </c>
      <c r="C456" s="91">
        <v>404</v>
      </c>
      <c r="D456" s="46" t="s">
        <v>465</v>
      </c>
      <c r="E456" s="46" t="s">
        <v>465</v>
      </c>
      <c r="F456" s="46" t="s">
        <v>511</v>
      </c>
      <c r="G456" s="47" t="s">
        <v>33</v>
      </c>
      <c r="H456" s="71">
        <v>30509</v>
      </c>
      <c r="I456" s="49" t="s">
        <v>520</v>
      </c>
      <c r="J456" s="43"/>
      <c r="K456" s="15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V456" s="16"/>
      <c r="W456" s="18">
        <f t="shared" si="59"/>
        <v>0</v>
      </c>
      <c r="X456" s="15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2">
        <v>0</v>
      </c>
      <c r="AE456" s="2">
        <v>0</v>
      </c>
      <c r="AI456" s="16"/>
      <c r="AJ456" s="18">
        <f t="shared" si="60"/>
        <v>0</v>
      </c>
      <c r="AK456" s="15">
        <v>0</v>
      </c>
      <c r="AL456" s="2">
        <v>0</v>
      </c>
      <c r="AM456" s="2">
        <v>0</v>
      </c>
      <c r="AN456" s="2">
        <v>0</v>
      </c>
      <c r="AO456" s="2">
        <v>0</v>
      </c>
      <c r="AP456" s="2">
        <v>0</v>
      </c>
      <c r="AQ456" s="2">
        <v>0</v>
      </c>
      <c r="AR456" s="2">
        <v>0</v>
      </c>
      <c r="AV456" s="16"/>
      <c r="AW456" s="18">
        <f t="shared" si="61"/>
        <v>0</v>
      </c>
      <c r="AX456" s="15">
        <v>0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0</v>
      </c>
      <c r="BI456" s="16"/>
      <c r="BJ456" s="18">
        <f t="shared" si="62"/>
        <v>0</v>
      </c>
      <c r="BK456" s="15">
        <v>0</v>
      </c>
      <c r="BL456" s="2">
        <v>0</v>
      </c>
      <c r="BM456" s="2">
        <v>0</v>
      </c>
      <c r="BN456" s="2">
        <v>0</v>
      </c>
      <c r="BO456" s="2">
        <v>0</v>
      </c>
      <c r="BP456" s="2">
        <v>0</v>
      </c>
      <c r="BQ456" s="2">
        <v>0</v>
      </c>
      <c r="BR456" s="2">
        <v>0</v>
      </c>
      <c r="BV456" s="16"/>
      <c r="BW456" s="18">
        <f t="shared" si="63"/>
        <v>0</v>
      </c>
      <c r="BX456" s="15">
        <v>0</v>
      </c>
      <c r="BY456" s="2">
        <v>0</v>
      </c>
      <c r="BZ456" s="2">
        <v>0</v>
      </c>
      <c r="CA456" s="2">
        <v>0</v>
      </c>
      <c r="CB456" s="2">
        <v>0</v>
      </c>
      <c r="CC456" s="2">
        <v>0</v>
      </c>
      <c r="CD456" s="2">
        <v>0</v>
      </c>
      <c r="CE456" s="2">
        <v>0</v>
      </c>
      <c r="CI456" s="16"/>
      <c r="CJ456" s="18">
        <f t="shared" si="64"/>
        <v>0</v>
      </c>
      <c r="CK456" s="15">
        <v>0</v>
      </c>
      <c r="CL456" s="2">
        <v>0</v>
      </c>
      <c r="CM456" s="2">
        <v>0</v>
      </c>
      <c r="CN456" s="2">
        <v>0</v>
      </c>
      <c r="CO456" s="2">
        <v>0</v>
      </c>
      <c r="CP456" s="2">
        <v>0</v>
      </c>
      <c r="CQ456" s="2">
        <v>0</v>
      </c>
      <c r="CR456" s="2">
        <v>0</v>
      </c>
      <c r="CV456" s="16"/>
      <c r="CW456" s="18">
        <f t="shared" si="65"/>
        <v>0</v>
      </c>
    </row>
    <row r="457" spans="1:101" ht="13.05" customHeight="1" x14ac:dyDescent="0.2">
      <c r="A457" s="46" t="s">
        <v>465</v>
      </c>
      <c r="B457" s="46" t="s">
        <v>521</v>
      </c>
      <c r="C457" s="91">
        <v>404</v>
      </c>
      <c r="D457" s="46" t="s">
        <v>465</v>
      </c>
      <c r="E457" s="46" t="s">
        <v>465</v>
      </c>
      <c r="F457" s="46" t="s">
        <v>521</v>
      </c>
      <c r="G457" s="47" t="s">
        <v>59</v>
      </c>
      <c r="H457" s="71">
        <v>251</v>
      </c>
      <c r="I457" s="49" t="s">
        <v>522</v>
      </c>
      <c r="J457" s="43"/>
      <c r="K457" s="15">
        <v>0</v>
      </c>
      <c r="L457" s="2">
        <v>0</v>
      </c>
      <c r="M457" s="2">
        <v>0</v>
      </c>
      <c r="N457" s="2">
        <v>12</v>
      </c>
      <c r="O457" s="2">
        <v>0</v>
      </c>
      <c r="P457" s="2">
        <v>0</v>
      </c>
      <c r="Q457" s="2">
        <v>0</v>
      </c>
      <c r="R457" s="2">
        <v>0</v>
      </c>
      <c r="V457" s="16"/>
      <c r="W457" s="18">
        <f t="shared" si="59"/>
        <v>12</v>
      </c>
      <c r="X457" s="15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2">
        <v>0</v>
      </c>
      <c r="AE457" s="2">
        <v>0</v>
      </c>
      <c r="AI457" s="16"/>
      <c r="AJ457" s="18">
        <f t="shared" si="60"/>
        <v>0</v>
      </c>
      <c r="AK457" s="15">
        <v>0</v>
      </c>
      <c r="AL457" s="2">
        <v>0</v>
      </c>
      <c r="AM457" s="2">
        <v>0</v>
      </c>
      <c r="AN457" s="2">
        <v>9</v>
      </c>
      <c r="AO457" s="2">
        <v>0</v>
      </c>
      <c r="AP457" s="2">
        <v>0</v>
      </c>
      <c r="AQ457" s="2">
        <v>0</v>
      </c>
      <c r="AR457" s="2">
        <v>0</v>
      </c>
      <c r="AV457" s="16"/>
      <c r="AW457" s="18">
        <f t="shared" si="61"/>
        <v>9</v>
      </c>
      <c r="AX457" s="15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0</v>
      </c>
      <c r="BI457" s="16"/>
      <c r="BJ457" s="18">
        <f t="shared" si="62"/>
        <v>0</v>
      </c>
      <c r="BK457" s="15">
        <v>0</v>
      </c>
      <c r="BL457" s="2">
        <v>0</v>
      </c>
      <c r="BM457" s="2">
        <v>0</v>
      </c>
      <c r="BN457" s="2">
        <v>0</v>
      </c>
      <c r="BO457" s="2">
        <v>0</v>
      </c>
      <c r="BP457" s="2">
        <v>0</v>
      </c>
      <c r="BQ457" s="2">
        <v>0</v>
      </c>
      <c r="BR457" s="2">
        <v>0</v>
      </c>
      <c r="BV457" s="16"/>
      <c r="BW457" s="18">
        <f t="shared" si="63"/>
        <v>0</v>
      </c>
      <c r="BX457" s="15">
        <v>0</v>
      </c>
      <c r="BY457" s="2">
        <v>0</v>
      </c>
      <c r="BZ457" s="2">
        <v>0</v>
      </c>
      <c r="CA457" s="2">
        <v>0</v>
      </c>
      <c r="CB457" s="2">
        <v>0</v>
      </c>
      <c r="CC457" s="2">
        <v>0</v>
      </c>
      <c r="CD457" s="2">
        <v>0</v>
      </c>
      <c r="CE457" s="2">
        <v>0</v>
      </c>
      <c r="CI457" s="16"/>
      <c r="CJ457" s="18">
        <f t="shared" si="64"/>
        <v>0</v>
      </c>
      <c r="CK457" s="15">
        <v>0</v>
      </c>
      <c r="CL457" s="2">
        <v>0</v>
      </c>
      <c r="CM457" s="2">
        <v>0</v>
      </c>
      <c r="CN457" s="2">
        <v>0</v>
      </c>
      <c r="CO457" s="2">
        <v>0</v>
      </c>
      <c r="CP457" s="2">
        <v>0</v>
      </c>
      <c r="CQ457" s="2">
        <v>0</v>
      </c>
      <c r="CR457" s="2">
        <v>0</v>
      </c>
      <c r="CV457" s="16"/>
      <c r="CW457" s="18">
        <f t="shared" si="65"/>
        <v>0</v>
      </c>
    </row>
    <row r="458" spans="1:101" ht="13.05" customHeight="1" x14ac:dyDescent="0.2">
      <c r="A458" s="46" t="s">
        <v>465</v>
      </c>
      <c r="B458" s="46" t="s">
        <v>521</v>
      </c>
      <c r="C458" s="91">
        <v>404</v>
      </c>
      <c r="D458" s="46" t="s">
        <v>465</v>
      </c>
      <c r="E458" s="46" t="s">
        <v>465</v>
      </c>
      <c r="F458" s="46" t="s">
        <v>521</v>
      </c>
      <c r="G458" s="47" t="s">
        <v>33</v>
      </c>
      <c r="H458" s="71">
        <v>252</v>
      </c>
      <c r="I458" s="49" t="s">
        <v>523</v>
      </c>
      <c r="J458" s="43"/>
      <c r="K458" s="15">
        <v>0</v>
      </c>
      <c r="L458" s="2">
        <v>0</v>
      </c>
      <c r="M458" s="2">
        <v>3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V458" s="16"/>
      <c r="W458" s="18">
        <f t="shared" si="59"/>
        <v>3</v>
      </c>
      <c r="X458" s="15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2">
        <v>0</v>
      </c>
      <c r="AE458" s="2">
        <v>0</v>
      </c>
      <c r="AI458" s="16"/>
      <c r="AJ458" s="18">
        <f t="shared" si="60"/>
        <v>0</v>
      </c>
      <c r="AK458" s="15">
        <v>0</v>
      </c>
      <c r="AL458" s="2">
        <v>0</v>
      </c>
      <c r="AM458" s="2">
        <v>3</v>
      </c>
      <c r="AN458" s="2">
        <v>0</v>
      </c>
      <c r="AO458" s="2">
        <v>0</v>
      </c>
      <c r="AP458" s="2">
        <v>0</v>
      </c>
      <c r="AQ458" s="2">
        <v>0</v>
      </c>
      <c r="AR458" s="2">
        <v>0</v>
      </c>
      <c r="AV458" s="16"/>
      <c r="AW458" s="18">
        <f t="shared" si="61"/>
        <v>3</v>
      </c>
      <c r="AX458" s="15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0</v>
      </c>
      <c r="BI458" s="16"/>
      <c r="BJ458" s="18">
        <f t="shared" si="62"/>
        <v>0</v>
      </c>
      <c r="BK458" s="15">
        <v>0</v>
      </c>
      <c r="BL458" s="2">
        <v>0</v>
      </c>
      <c r="BM458" s="2">
        <v>0</v>
      </c>
      <c r="BN458" s="2">
        <v>0</v>
      </c>
      <c r="BO458" s="2">
        <v>0</v>
      </c>
      <c r="BP458" s="2">
        <v>0</v>
      </c>
      <c r="BQ458" s="2">
        <v>0</v>
      </c>
      <c r="BR458" s="2">
        <v>0</v>
      </c>
      <c r="BV458" s="16"/>
      <c r="BW458" s="18">
        <f t="shared" si="63"/>
        <v>0</v>
      </c>
      <c r="BX458" s="15">
        <v>0</v>
      </c>
      <c r="BY458" s="2">
        <v>0</v>
      </c>
      <c r="BZ458" s="2">
        <v>0</v>
      </c>
      <c r="CA458" s="2">
        <v>0</v>
      </c>
      <c r="CB458" s="2">
        <v>0</v>
      </c>
      <c r="CC458" s="2">
        <v>0</v>
      </c>
      <c r="CD458" s="2">
        <v>0</v>
      </c>
      <c r="CE458" s="2">
        <v>0</v>
      </c>
      <c r="CI458" s="16"/>
      <c r="CJ458" s="18">
        <f t="shared" si="64"/>
        <v>0</v>
      </c>
      <c r="CK458" s="15">
        <v>0</v>
      </c>
      <c r="CL458" s="2">
        <v>0</v>
      </c>
      <c r="CM458" s="2">
        <v>0</v>
      </c>
      <c r="CN458" s="2">
        <v>0</v>
      </c>
      <c r="CO458" s="2">
        <v>0</v>
      </c>
      <c r="CP458" s="2">
        <v>0</v>
      </c>
      <c r="CQ458" s="2">
        <v>0</v>
      </c>
      <c r="CR458" s="2">
        <v>0</v>
      </c>
      <c r="CV458" s="16"/>
      <c r="CW458" s="18">
        <f t="shared" si="65"/>
        <v>0</v>
      </c>
    </row>
    <row r="459" spans="1:101" ht="13.05" customHeight="1" x14ac:dyDescent="0.2">
      <c r="A459" s="46" t="s">
        <v>465</v>
      </c>
      <c r="B459" s="46" t="s">
        <v>521</v>
      </c>
      <c r="C459" s="91">
        <v>404</v>
      </c>
      <c r="D459" s="46" t="s">
        <v>465</v>
      </c>
      <c r="E459" s="46" t="s">
        <v>465</v>
      </c>
      <c r="F459" s="46" t="s">
        <v>521</v>
      </c>
      <c r="G459" s="47" t="s">
        <v>33</v>
      </c>
      <c r="H459" s="71">
        <v>253</v>
      </c>
      <c r="I459" s="49" t="s">
        <v>524</v>
      </c>
      <c r="J459" s="43"/>
      <c r="K459" s="15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V459" s="16"/>
      <c r="W459" s="18">
        <f t="shared" si="59"/>
        <v>0</v>
      </c>
      <c r="X459" s="15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  <c r="AE459" s="2">
        <v>0</v>
      </c>
      <c r="AI459" s="16"/>
      <c r="AJ459" s="18">
        <f t="shared" si="60"/>
        <v>0</v>
      </c>
      <c r="AK459" s="15">
        <v>0</v>
      </c>
      <c r="AL459" s="2">
        <v>0</v>
      </c>
      <c r="AM459" s="2">
        <v>0</v>
      </c>
      <c r="AN459" s="2">
        <v>0</v>
      </c>
      <c r="AO459" s="2">
        <v>0</v>
      </c>
      <c r="AP459" s="2">
        <v>0</v>
      </c>
      <c r="AQ459" s="2">
        <v>0</v>
      </c>
      <c r="AR459" s="2">
        <v>0</v>
      </c>
      <c r="AV459" s="16"/>
      <c r="AW459" s="18">
        <f t="shared" si="61"/>
        <v>0</v>
      </c>
      <c r="AX459" s="15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0</v>
      </c>
      <c r="BI459" s="16"/>
      <c r="BJ459" s="18">
        <f t="shared" si="62"/>
        <v>0</v>
      </c>
      <c r="BK459" s="15">
        <v>0</v>
      </c>
      <c r="BL459" s="2">
        <v>0</v>
      </c>
      <c r="BM459" s="2">
        <v>0</v>
      </c>
      <c r="BN459" s="2">
        <v>0</v>
      </c>
      <c r="BO459" s="2">
        <v>0</v>
      </c>
      <c r="BP459" s="2">
        <v>0</v>
      </c>
      <c r="BQ459" s="2">
        <v>0</v>
      </c>
      <c r="BR459" s="2">
        <v>0</v>
      </c>
      <c r="BV459" s="16"/>
      <c r="BW459" s="18">
        <f t="shared" si="63"/>
        <v>0</v>
      </c>
      <c r="BX459" s="15">
        <v>0</v>
      </c>
      <c r="BY459" s="2">
        <v>0</v>
      </c>
      <c r="BZ459" s="2">
        <v>0</v>
      </c>
      <c r="CA459" s="2">
        <v>0</v>
      </c>
      <c r="CB459" s="2">
        <v>0</v>
      </c>
      <c r="CC459" s="2">
        <v>0</v>
      </c>
      <c r="CD459" s="2">
        <v>0</v>
      </c>
      <c r="CE459" s="2">
        <v>0</v>
      </c>
      <c r="CI459" s="16"/>
      <c r="CJ459" s="18">
        <f t="shared" si="64"/>
        <v>0</v>
      </c>
      <c r="CK459" s="15">
        <v>0</v>
      </c>
      <c r="CL459" s="2">
        <v>0</v>
      </c>
      <c r="CM459" s="2">
        <v>0</v>
      </c>
      <c r="CN459" s="2">
        <v>0</v>
      </c>
      <c r="CO459" s="2">
        <v>0</v>
      </c>
      <c r="CP459" s="2">
        <v>0</v>
      </c>
      <c r="CQ459" s="2">
        <v>0</v>
      </c>
      <c r="CR459" s="2">
        <v>0</v>
      </c>
      <c r="CV459" s="16"/>
      <c r="CW459" s="18">
        <f t="shared" si="65"/>
        <v>0</v>
      </c>
    </row>
    <row r="460" spans="1:101" ht="13.05" customHeight="1" x14ac:dyDescent="0.2">
      <c r="A460" s="46" t="s">
        <v>465</v>
      </c>
      <c r="B460" s="46" t="s">
        <v>521</v>
      </c>
      <c r="C460" s="91">
        <v>404</v>
      </c>
      <c r="D460" s="46" t="s">
        <v>465</v>
      </c>
      <c r="E460" s="46" t="s">
        <v>465</v>
      </c>
      <c r="F460" s="46" t="s">
        <v>521</v>
      </c>
      <c r="G460" s="47" t="s">
        <v>33</v>
      </c>
      <c r="H460" s="71">
        <v>254</v>
      </c>
      <c r="I460" s="49" t="s">
        <v>525</v>
      </c>
      <c r="J460" s="43"/>
      <c r="K460" s="15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V460" s="16"/>
      <c r="W460" s="18">
        <f t="shared" si="59"/>
        <v>0</v>
      </c>
      <c r="X460" s="15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0</v>
      </c>
      <c r="AE460" s="2">
        <v>0</v>
      </c>
      <c r="AI460" s="16"/>
      <c r="AJ460" s="18">
        <f t="shared" si="60"/>
        <v>0</v>
      </c>
      <c r="AK460" s="15">
        <v>0</v>
      </c>
      <c r="AL460" s="2">
        <v>0</v>
      </c>
      <c r="AM460" s="2">
        <v>0</v>
      </c>
      <c r="AN460" s="2">
        <v>0</v>
      </c>
      <c r="AO460" s="2">
        <v>0</v>
      </c>
      <c r="AP460" s="2">
        <v>0</v>
      </c>
      <c r="AQ460" s="2">
        <v>0</v>
      </c>
      <c r="AR460" s="2">
        <v>0</v>
      </c>
      <c r="AV460" s="16"/>
      <c r="AW460" s="18">
        <f t="shared" si="61"/>
        <v>0</v>
      </c>
      <c r="AX460" s="15">
        <v>0</v>
      </c>
      <c r="AY460" s="2">
        <v>0</v>
      </c>
      <c r="AZ460" s="2">
        <v>0</v>
      </c>
      <c r="BA460" s="2">
        <v>0</v>
      </c>
      <c r="BB460" s="2">
        <v>0</v>
      </c>
      <c r="BC460" s="2">
        <v>0</v>
      </c>
      <c r="BD460" s="2">
        <v>0</v>
      </c>
      <c r="BE460" s="2">
        <v>0</v>
      </c>
      <c r="BI460" s="16"/>
      <c r="BJ460" s="18">
        <f t="shared" si="62"/>
        <v>0</v>
      </c>
      <c r="BK460" s="15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Q460" s="2">
        <v>0</v>
      </c>
      <c r="BR460" s="2">
        <v>0</v>
      </c>
      <c r="BV460" s="16"/>
      <c r="BW460" s="18">
        <f t="shared" si="63"/>
        <v>0</v>
      </c>
      <c r="BX460" s="15">
        <v>0</v>
      </c>
      <c r="BY460" s="2">
        <v>0</v>
      </c>
      <c r="BZ460" s="2">
        <v>0</v>
      </c>
      <c r="CA460" s="2">
        <v>0</v>
      </c>
      <c r="CB460" s="2">
        <v>0</v>
      </c>
      <c r="CC460" s="2">
        <v>0</v>
      </c>
      <c r="CD460" s="2">
        <v>0</v>
      </c>
      <c r="CE460" s="2">
        <v>0</v>
      </c>
      <c r="CI460" s="16"/>
      <c r="CJ460" s="18">
        <f t="shared" si="64"/>
        <v>0</v>
      </c>
      <c r="CK460" s="15">
        <v>0</v>
      </c>
      <c r="CL460" s="2">
        <v>0</v>
      </c>
      <c r="CM460" s="2">
        <v>0</v>
      </c>
      <c r="CN460" s="2">
        <v>0</v>
      </c>
      <c r="CO460" s="2">
        <v>0</v>
      </c>
      <c r="CP460" s="2">
        <v>0</v>
      </c>
      <c r="CQ460" s="2">
        <v>0</v>
      </c>
      <c r="CR460" s="2">
        <v>0</v>
      </c>
      <c r="CV460" s="16"/>
      <c r="CW460" s="18">
        <f t="shared" si="65"/>
        <v>0</v>
      </c>
    </row>
    <row r="461" spans="1:101" ht="13.05" customHeight="1" x14ac:dyDescent="0.2">
      <c r="A461" s="46" t="s">
        <v>465</v>
      </c>
      <c r="B461" s="46" t="s">
        <v>521</v>
      </c>
      <c r="C461" s="91">
        <v>404</v>
      </c>
      <c r="D461" s="46" t="s">
        <v>465</v>
      </c>
      <c r="E461" s="46" t="s">
        <v>465</v>
      </c>
      <c r="F461" s="46" t="s">
        <v>521</v>
      </c>
      <c r="G461" s="47" t="s">
        <v>33</v>
      </c>
      <c r="H461" s="71">
        <v>255</v>
      </c>
      <c r="I461" s="49" t="s">
        <v>526</v>
      </c>
      <c r="J461" s="43"/>
      <c r="K461" s="15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V461" s="16"/>
      <c r="W461" s="18">
        <f t="shared" si="59"/>
        <v>0</v>
      </c>
      <c r="X461" s="15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2">
        <v>0</v>
      </c>
      <c r="AE461" s="2">
        <v>0</v>
      </c>
      <c r="AI461" s="16"/>
      <c r="AJ461" s="18">
        <f t="shared" si="60"/>
        <v>0</v>
      </c>
      <c r="AK461" s="15">
        <v>0</v>
      </c>
      <c r="AL461" s="2">
        <v>0</v>
      </c>
      <c r="AM461" s="2">
        <v>0</v>
      </c>
      <c r="AN461" s="2">
        <v>0</v>
      </c>
      <c r="AO461" s="2">
        <v>0</v>
      </c>
      <c r="AP461" s="2">
        <v>0</v>
      </c>
      <c r="AQ461" s="2">
        <v>0</v>
      </c>
      <c r="AR461" s="2">
        <v>0</v>
      </c>
      <c r="AV461" s="16"/>
      <c r="AW461" s="18">
        <f t="shared" si="61"/>
        <v>0</v>
      </c>
      <c r="AX461" s="15">
        <v>0</v>
      </c>
      <c r="AY461" s="2">
        <v>0</v>
      </c>
      <c r="AZ461" s="2">
        <v>0</v>
      </c>
      <c r="BA461" s="2">
        <v>0</v>
      </c>
      <c r="BB461" s="2">
        <v>0</v>
      </c>
      <c r="BC461" s="2">
        <v>0</v>
      </c>
      <c r="BD461" s="2">
        <v>0</v>
      </c>
      <c r="BE461" s="2">
        <v>0</v>
      </c>
      <c r="BI461" s="16"/>
      <c r="BJ461" s="18">
        <f t="shared" si="62"/>
        <v>0</v>
      </c>
      <c r="BK461" s="15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Q461" s="2">
        <v>0</v>
      </c>
      <c r="BR461" s="2">
        <v>0</v>
      </c>
      <c r="BV461" s="16"/>
      <c r="BW461" s="18">
        <f t="shared" si="63"/>
        <v>0</v>
      </c>
      <c r="BX461" s="15">
        <v>0</v>
      </c>
      <c r="BY461" s="2">
        <v>0</v>
      </c>
      <c r="BZ461" s="2">
        <v>0</v>
      </c>
      <c r="CA461" s="2">
        <v>0</v>
      </c>
      <c r="CB461" s="2">
        <v>0</v>
      </c>
      <c r="CC461" s="2">
        <v>0</v>
      </c>
      <c r="CD461" s="2">
        <v>0</v>
      </c>
      <c r="CE461" s="2">
        <v>0</v>
      </c>
      <c r="CI461" s="16"/>
      <c r="CJ461" s="18">
        <f t="shared" si="64"/>
        <v>0</v>
      </c>
      <c r="CK461" s="15">
        <v>0</v>
      </c>
      <c r="CL461" s="2">
        <v>0</v>
      </c>
      <c r="CM461" s="2">
        <v>0</v>
      </c>
      <c r="CN461" s="2">
        <v>0</v>
      </c>
      <c r="CO461" s="2">
        <v>0</v>
      </c>
      <c r="CP461" s="2">
        <v>0</v>
      </c>
      <c r="CQ461" s="2">
        <v>0</v>
      </c>
      <c r="CR461" s="2">
        <v>0</v>
      </c>
      <c r="CV461" s="16"/>
      <c r="CW461" s="18">
        <f t="shared" si="65"/>
        <v>0</v>
      </c>
    </row>
    <row r="462" spans="1:101" ht="13.05" customHeight="1" x14ac:dyDescent="0.2">
      <c r="A462" s="46" t="s">
        <v>465</v>
      </c>
      <c r="B462" s="46" t="s">
        <v>521</v>
      </c>
      <c r="C462" s="91">
        <v>404</v>
      </c>
      <c r="D462" s="46" t="s">
        <v>465</v>
      </c>
      <c r="E462" s="46" t="s">
        <v>465</v>
      </c>
      <c r="F462" s="46" t="s">
        <v>521</v>
      </c>
      <c r="G462" s="47" t="s">
        <v>33</v>
      </c>
      <c r="H462" s="71">
        <v>256</v>
      </c>
      <c r="I462" s="49" t="s">
        <v>527</v>
      </c>
      <c r="J462" s="43"/>
      <c r="K462" s="15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V462" s="16"/>
      <c r="W462" s="18">
        <f t="shared" si="59"/>
        <v>0</v>
      </c>
      <c r="X462" s="15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2">
        <v>0</v>
      </c>
      <c r="AE462" s="2">
        <v>0</v>
      </c>
      <c r="AI462" s="16"/>
      <c r="AJ462" s="18">
        <f t="shared" si="60"/>
        <v>0</v>
      </c>
      <c r="AK462" s="15">
        <v>0</v>
      </c>
      <c r="AL462" s="2">
        <v>0</v>
      </c>
      <c r="AM462" s="2">
        <v>0</v>
      </c>
      <c r="AN462" s="2">
        <v>0</v>
      </c>
      <c r="AO462" s="2">
        <v>0</v>
      </c>
      <c r="AP462" s="2">
        <v>0</v>
      </c>
      <c r="AQ462" s="2">
        <v>0</v>
      </c>
      <c r="AR462" s="2">
        <v>0</v>
      </c>
      <c r="AV462" s="16"/>
      <c r="AW462" s="18">
        <f t="shared" si="61"/>
        <v>0</v>
      </c>
      <c r="AX462" s="15">
        <v>0</v>
      </c>
      <c r="AY462" s="2">
        <v>0</v>
      </c>
      <c r="AZ462" s="2">
        <v>0</v>
      </c>
      <c r="BA462" s="2">
        <v>0</v>
      </c>
      <c r="BB462" s="2">
        <v>0</v>
      </c>
      <c r="BC462" s="2">
        <v>0</v>
      </c>
      <c r="BD462" s="2">
        <v>0</v>
      </c>
      <c r="BE462" s="2">
        <v>0</v>
      </c>
      <c r="BI462" s="16"/>
      <c r="BJ462" s="18">
        <f t="shared" si="62"/>
        <v>0</v>
      </c>
      <c r="BK462" s="15">
        <v>0</v>
      </c>
      <c r="BL462" s="2">
        <v>0</v>
      </c>
      <c r="BM462" s="2">
        <v>0</v>
      </c>
      <c r="BN462" s="2">
        <v>0</v>
      </c>
      <c r="BO462" s="2">
        <v>0</v>
      </c>
      <c r="BP462" s="2">
        <v>0</v>
      </c>
      <c r="BQ462" s="2">
        <v>0</v>
      </c>
      <c r="BR462" s="2">
        <v>0</v>
      </c>
      <c r="BV462" s="16"/>
      <c r="BW462" s="18">
        <f t="shared" si="63"/>
        <v>0</v>
      </c>
      <c r="BX462" s="15">
        <v>0</v>
      </c>
      <c r="BY462" s="2">
        <v>0</v>
      </c>
      <c r="BZ462" s="2">
        <v>0</v>
      </c>
      <c r="CA462" s="2">
        <v>0</v>
      </c>
      <c r="CB462" s="2">
        <v>0</v>
      </c>
      <c r="CC462" s="2">
        <v>0</v>
      </c>
      <c r="CD462" s="2">
        <v>0</v>
      </c>
      <c r="CE462" s="2">
        <v>0</v>
      </c>
      <c r="CI462" s="16"/>
      <c r="CJ462" s="18">
        <f t="shared" si="64"/>
        <v>0</v>
      </c>
      <c r="CK462" s="15">
        <v>0</v>
      </c>
      <c r="CL462" s="2">
        <v>0</v>
      </c>
      <c r="CM462" s="2">
        <v>0</v>
      </c>
      <c r="CN462" s="2">
        <v>0</v>
      </c>
      <c r="CO462" s="2">
        <v>0</v>
      </c>
      <c r="CP462" s="2">
        <v>0</v>
      </c>
      <c r="CQ462" s="2">
        <v>0</v>
      </c>
      <c r="CR462" s="2">
        <v>0</v>
      </c>
      <c r="CV462" s="16"/>
      <c r="CW462" s="18">
        <f t="shared" si="65"/>
        <v>0</v>
      </c>
    </row>
    <row r="463" spans="1:101" ht="13.05" customHeight="1" x14ac:dyDescent="0.2">
      <c r="A463" s="46" t="s">
        <v>465</v>
      </c>
      <c r="B463" s="46" t="s">
        <v>521</v>
      </c>
      <c r="C463" s="91">
        <v>404</v>
      </c>
      <c r="D463" s="46" t="s">
        <v>465</v>
      </c>
      <c r="E463" s="46" t="s">
        <v>465</v>
      </c>
      <c r="F463" s="46" t="s">
        <v>521</v>
      </c>
      <c r="G463" s="47" t="s">
        <v>33</v>
      </c>
      <c r="H463" s="71">
        <v>257</v>
      </c>
      <c r="I463" s="49" t="s">
        <v>528</v>
      </c>
      <c r="J463" s="43"/>
      <c r="K463" s="15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V463" s="16"/>
      <c r="W463" s="18">
        <f t="shared" si="59"/>
        <v>0</v>
      </c>
      <c r="X463" s="15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2">
        <v>0</v>
      </c>
      <c r="AE463" s="2">
        <v>0</v>
      </c>
      <c r="AI463" s="16"/>
      <c r="AJ463" s="18">
        <f t="shared" si="60"/>
        <v>0</v>
      </c>
      <c r="AK463" s="15">
        <v>0</v>
      </c>
      <c r="AL463" s="2">
        <v>0</v>
      </c>
      <c r="AM463" s="2">
        <v>0</v>
      </c>
      <c r="AN463" s="2">
        <v>0</v>
      </c>
      <c r="AO463" s="2">
        <v>0</v>
      </c>
      <c r="AP463" s="2">
        <v>0</v>
      </c>
      <c r="AQ463" s="2">
        <v>0</v>
      </c>
      <c r="AR463" s="2">
        <v>0</v>
      </c>
      <c r="AV463" s="16"/>
      <c r="AW463" s="18">
        <f t="shared" si="61"/>
        <v>0</v>
      </c>
      <c r="AX463" s="15">
        <v>0</v>
      </c>
      <c r="AY463" s="2">
        <v>0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E463" s="2">
        <v>0</v>
      </c>
      <c r="BI463" s="16"/>
      <c r="BJ463" s="18">
        <f t="shared" si="62"/>
        <v>0</v>
      </c>
      <c r="BK463" s="15">
        <v>0</v>
      </c>
      <c r="BL463" s="2">
        <v>0</v>
      </c>
      <c r="BM463" s="2">
        <v>0</v>
      </c>
      <c r="BN463" s="2">
        <v>0</v>
      </c>
      <c r="BO463" s="2">
        <v>0</v>
      </c>
      <c r="BP463" s="2">
        <v>0</v>
      </c>
      <c r="BQ463" s="2">
        <v>0</v>
      </c>
      <c r="BR463" s="2">
        <v>0</v>
      </c>
      <c r="BV463" s="16"/>
      <c r="BW463" s="18">
        <f t="shared" si="63"/>
        <v>0</v>
      </c>
      <c r="BX463" s="15">
        <v>0</v>
      </c>
      <c r="BY463" s="2">
        <v>0</v>
      </c>
      <c r="BZ463" s="2">
        <v>0</v>
      </c>
      <c r="CA463" s="2">
        <v>0</v>
      </c>
      <c r="CB463" s="2">
        <v>0</v>
      </c>
      <c r="CC463" s="2">
        <v>0</v>
      </c>
      <c r="CD463" s="2">
        <v>0</v>
      </c>
      <c r="CE463" s="2">
        <v>0</v>
      </c>
      <c r="CI463" s="16"/>
      <c r="CJ463" s="18">
        <f t="shared" si="64"/>
        <v>0</v>
      </c>
      <c r="CK463" s="15">
        <v>0</v>
      </c>
      <c r="CL463" s="2">
        <v>0</v>
      </c>
      <c r="CM463" s="2">
        <v>0</v>
      </c>
      <c r="CN463" s="2">
        <v>0</v>
      </c>
      <c r="CO463" s="2">
        <v>0</v>
      </c>
      <c r="CP463" s="2">
        <v>0</v>
      </c>
      <c r="CQ463" s="2">
        <v>0</v>
      </c>
      <c r="CR463" s="2">
        <v>0</v>
      </c>
      <c r="CV463" s="16"/>
      <c r="CW463" s="18">
        <f t="shared" si="65"/>
        <v>0</v>
      </c>
    </row>
    <row r="464" spans="1:101" ht="13.05" customHeight="1" x14ac:dyDescent="0.2">
      <c r="A464" s="46" t="s">
        <v>465</v>
      </c>
      <c r="B464" s="46" t="s">
        <v>521</v>
      </c>
      <c r="C464" s="91">
        <v>404</v>
      </c>
      <c r="D464" s="46" t="s">
        <v>465</v>
      </c>
      <c r="E464" s="46" t="s">
        <v>465</v>
      </c>
      <c r="F464" s="46" t="s">
        <v>521</v>
      </c>
      <c r="G464" s="47" t="s">
        <v>33</v>
      </c>
      <c r="H464" s="71">
        <v>11691</v>
      </c>
      <c r="I464" s="49" t="s">
        <v>529</v>
      </c>
      <c r="J464" s="43"/>
      <c r="K464" s="15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V464" s="16"/>
      <c r="W464" s="18">
        <f t="shared" si="59"/>
        <v>0</v>
      </c>
      <c r="X464" s="15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D464" s="2">
        <v>0</v>
      </c>
      <c r="AE464" s="2">
        <v>0</v>
      </c>
      <c r="AI464" s="16"/>
      <c r="AJ464" s="18">
        <f t="shared" si="60"/>
        <v>0</v>
      </c>
      <c r="AK464" s="15">
        <v>0</v>
      </c>
      <c r="AL464" s="2">
        <v>0</v>
      </c>
      <c r="AM464" s="2">
        <v>0</v>
      </c>
      <c r="AN464" s="2">
        <v>0</v>
      </c>
      <c r="AO464" s="2">
        <v>0</v>
      </c>
      <c r="AP464" s="2">
        <v>0</v>
      </c>
      <c r="AQ464" s="2">
        <v>0</v>
      </c>
      <c r="AR464" s="2">
        <v>0</v>
      </c>
      <c r="AV464" s="16"/>
      <c r="AW464" s="18">
        <f t="shared" si="61"/>
        <v>0</v>
      </c>
      <c r="AX464" s="15">
        <v>0</v>
      </c>
      <c r="AY464" s="2">
        <v>0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E464" s="2">
        <v>0</v>
      </c>
      <c r="BI464" s="16"/>
      <c r="BJ464" s="18">
        <f t="shared" si="62"/>
        <v>0</v>
      </c>
      <c r="BK464" s="15">
        <v>0</v>
      </c>
      <c r="BL464" s="2">
        <v>0</v>
      </c>
      <c r="BM464" s="2">
        <v>0</v>
      </c>
      <c r="BN464" s="2">
        <v>0</v>
      </c>
      <c r="BO464" s="2">
        <v>0</v>
      </c>
      <c r="BP464" s="2">
        <v>0</v>
      </c>
      <c r="BQ464" s="2">
        <v>0</v>
      </c>
      <c r="BR464" s="2">
        <v>0</v>
      </c>
      <c r="BV464" s="16"/>
      <c r="BW464" s="18">
        <f t="shared" si="63"/>
        <v>0</v>
      </c>
      <c r="BX464" s="15">
        <v>0</v>
      </c>
      <c r="BY464" s="2">
        <v>0</v>
      </c>
      <c r="BZ464" s="2">
        <v>0</v>
      </c>
      <c r="CA464" s="2">
        <v>0</v>
      </c>
      <c r="CB464" s="2">
        <v>0</v>
      </c>
      <c r="CC464" s="2">
        <v>0</v>
      </c>
      <c r="CD464" s="2">
        <v>0</v>
      </c>
      <c r="CE464" s="2">
        <v>0</v>
      </c>
      <c r="CI464" s="16"/>
      <c r="CJ464" s="18">
        <f t="shared" si="64"/>
        <v>0</v>
      </c>
      <c r="CK464" s="15">
        <v>0</v>
      </c>
      <c r="CL464" s="2">
        <v>0</v>
      </c>
      <c r="CM464" s="2">
        <v>0</v>
      </c>
      <c r="CN464" s="2">
        <v>0</v>
      </c>
      <c r="CO464" s="2">
        <v>0</v>
      </c>
      <c r="CP464" s="2">
        <v>0</v>
      </c>
      <c r="CQ464" s="2">
        <v>0</v>
      </c>
      <c r="CR464" s="2">
        <v>0</v>
      </c>
      <c r="CV464" s="16"/>
      <c r="CW464" s="18">
        <f t="shared" si="65"/>
        <v>0</v>
      </c>
    </row>
    <row r="465" spans="1:101" ht="13.05" customHeight="1" x14ac:dyDescent="0.2">
      <c r="A465" s="46" t="s">
        <v>465</v>
      </c>
      <c r="B465" s="46" t="s">
        <v>521</v>
      </c>
      <c r="C465" s="91">
        <v>404</v>
      </c>
      <c r="D465" s="46" t="s">
        <v>465</v>
      </c>
      <c r="E465" s="46" t="s">
        <v>465</v>
      </c>
      <c r="F465" s="46" t="s">
        <v>521</v>
      </c>
      <c r="G465" s="47" t="s">
        <v>33</v>
      </c>
      <c r="H465" s="71">
        <v>6826</v>
      </c>
      <c r="I465" s="49" t="s">
        <v>530</v>
      </c>
      <c r="J465" s="43"/>
      <c r="K465" s="15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V465" s="16"/>
      <c r="W465" s="18">
        <f t="shared" si="59"/>
        <v>0</v>
      </c>
      <c r="X465" s="15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2">
        <v>0</v>
      </c>
      <c r="AE465" s="2">
        <v>0</v>
      </c>
      <c r="AI465" s="16"/>
      <c r="AJ465" s="18">
        <f t="shared" si="60"/>
        <v>0</v>
      </c>
      <c r="AK465" s="15">
        <v>0</v>
      </c>
      <c r="AL465" s="2">
        <v>0</v>
      </c>
      <c r="AM465" s="2">
        <v>0</v>
      </c>
      <c r="AN465" s="2">
        <v>0</v>
      </c>
      <c r="AO465" s="2">
        <v>0</v>
      </c>
      <c r="AP465" s="2">
        <v>0</v>
      </c>
      <c r="AQ465" s="2">
        <v>0</v>
      </c>
      <c r="AR465" s="2">
        <v>0</v>
      </c>
      <c r="AV465" s="16"/>
      <c r="AW465" s="18">
        <f t="shared" si="61"/>
        <v>0</v>
      </c>
      <c r="AX465" s="15">
        <v>0</v>
      </c>
      <c r="AY465" s="2">
        <v>0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E465" s="2">
        <v>0</v>
      </c>
      <c r="BI465" s="16"/>
      <c r="BJ465" s="18">
        <f t="shared" si="62"/>
        <v>0</v>
      </c>
      <c r="BK465" s="15">
        <v>0</v>
      </c>
      <c r="BL465" s="2">
        <v>0</v>
      </c>
      <c r="BM465" s="2">
        <v>0</v>
      </c>
      <c r="BN465" s="2">
        <v>0</v>
      </c>
      <c r="BO465" s="2">
        <v>0</v>
      </c>
      <c r="BP465" s="2">
        <v>0</v>
      </c>
      <c r="BQ465" s="2">
        <v>0</v>
      </c>
      <c r="BR465" s="2">
        <v>0</v>
      </c>
      <c r="BV465" s="16"/>
      <c r="BW465" s="18">
        <f t="shared" si="63"/>
        <v>0</v>
      </c>
      <c r="BX465" s="15">
        <v>0</v>
      </c>
      <c r="BY465" s="2">
        <v>0</v>
      </c>
      <c r="BZ465" s="2">
        <v>0</v>
      </c>
      <c r="CA465" s="2">
        <v>0</v>
      </c>
      <c r="CB465" s="2">
        <v>0</v>
      </c>
      <c r="CC465" s="2">
        <v>0</v>
      </c>
      <c r="CD465" s="2">
        <v>0</v>
      </c>
      <c r="CE465" s="2">
        <v>0</v>
      </c>
      <c r="CI465" s="16"/>
      <c r="CJ465" s="18">
        <f t="shared" si="64"/>
        <v>0</v>
      </c>
      <c r="CK465" s="15">
        <v>0</v>
      </c>
      <c r="CL465" s="2">
        <v>0</v>
      </c>
      <c r="CM465" s="2">
        <v>0</v>
      </c>
      <c r="CN465" s="2">
        <v>0</v>
      </c>
      <c r="CO465" s="2">
        <v>0</v>
      </c>
      <c r="CP465" s="2">
        <v>0</v>
      </c>
      <c r="CQ465" s="2">
        <v>0</v>
      </c>
      <c r="CR465" s="2">
        <v>0</v>
      </c>
      <c r="CV465" s="16"/>
      <c r="CW465" s="18">
        <f t="shared" si="65"/>
        <v>0</v>
      </c>
    </row>
    <row r="466" spans="1:101" ht="13.05" customHeight="1" x14ac:dyDescent="0.2">
      <c r="A466" s="46" t="s">
        <v>465</v>
      </c>
      <c r="B466" s="46" t="s">
        <v>521</v>
      </c>
      <c r="C466" s="91">
        <v>404</v>
      </c>
      <c r="D466" s="46" t="s">
        <v>465</v>
      </c>
      <c r="E466" s="46" t="s">
        <v>465</v>
      </c>
      <c r="F466" s="46" t="s">
        <v>521</v>
      </c>
      <c r="G466" s="47" t="s">
        <v>33</v>
      </c>
      <c r="H466" s="71">
        <v>7014</v>
      </c>
      <c r="I466" s="49" t="s">
        <v>531</v>
      </c>
      <c r="J466" s="43"/>
      <c r="K466" s="15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V466" s="16"/>
      <c r="W466" s="18">
        <f t="shared" si="59"/>
        <v>0</v>
      </c>
      <c r="X466" s="15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D466" s="2">
        <v>0</v>
      </c>
      <c r="AE466" s="2">
        <v>0</v>
      </c>
      <c r="AI466" s="16"/>
      <c r="AJ466" s="18">
        <f t="shared" si="60"/>
        <v>0</v>
      </c>
      <c r="AK466" s="15">
        <v>0</v>
      </c>
      <c r="AL466" s="2">
        <v>0</v>
      </c>
      <c r="AM466" s="2">
        <v>0</v>
      </c>
      <c r="AN466" s="2">
        <v>0</v>
      </c>
      <c r="AO466" s="2">
        <v>0</v>
      </c>
      <c r="AP466" s="2">
        <v>0</v>
      </c>
      <c r="AQ466" s="2">
        <v>0</v>
      </c>
      <c r="AR466" s="2">
        <v>0</v>
      </c>
      <c r="AV466" s="16"/>
      <c r="AW466" s="18">
        <f t="shared" si="61"/>
        <v>0</v>
      </c>
      <c r="AX466" s="15">
        <v>0</v>
      </c>
      <c r="AY466" s="2">
        <v>0</v>
      </c>
      <c r="AZ466" s="2">
        <v>0</v>
      </c>
      <c r="BA466" s="2">
        <v>0</v>
      </c>
      <c r="BB466" s="2">
        <v>0</v>
      </c>
      <c r="BC466" s="2">
        <v>0</v>
      </c>
      <c r="BD466" s="2">
        <v>0</v>
      </c>
      <c r="BE466" s="2">
        <v>0</v>
      </c>
      <c r="BI466" s="16"/>
      <c r="BJ466" s="18">
        <f t="shared" si="62"/>
        <v>0</v>
      </c>
      <c r="BK466" s="15">
        <v>0</v>
      </c>
      <c r="BL466" s="2">
        <v>0</v>
      </c>
      <c r="BM466" s="2">
        <v>0</v>
      </c>
      <c r="BN466" s="2">
        <v>0</v>
      </c>
      <c r="BO466" s="2">
        <v>0</v>
      </c>
      <c r="BP466" s="2">
        <v>0</v>
      </c>
      <c r="BQ466" s="2">
        <v>0</v>
      </c>
      <c r="BR466" s="2">
        <v>0</v>
      </c>
      <c r="BV466" s="16"/>
      <c r="BW466" s="18">
        <f t="shared" si="63"/>
        <v>0</v>
      </c>
      <c r="BX466" s="15">
        <v>0</v>
      </c>
      <c r="BY466" s="2">
        <v>0</v>
      </c>
      <c r="BZ466" s="2">
        <v>0</v>
      </c>
      <c r="CA466" s="2">
        <v>0</v>
      </c>
      <c r="CB466" s="2">
        <v>0</v>
      </c>
      <c r="CC466" s="2">
        <v>0</v>
      </c>
      <c r="CD466" s="2">
        <v>0</v>
      </c>
      <c r="CE466" s="2">
        <v>0</v>
      </c>
      <c r="CI466" s="16"/>
      <c r="CJ466" s="18">
        <f t="shared" si="64"/>
        <v>0</v>
      </c>
      <c r="CK466" s="15">
        <v>0</v>
      </c>
      <c r="CL466" s="2">
        <v>0</v>
      </c>
      <c r="CM466" s="2">
        <v>0</v>
      </c>
      <c r="CN466" s="2">
        <v>0</v>
      </c>
      <c r="CO466" s="2">
        <v>0</v>
      </c>
      <c r="CP466" s="2">
        <v>0</v>
      </c>
      <c r="CQ466" s="2">
        <v>0</v>
      </c>
      <c r="CR466" s="2">
        <v>0</v>
      </c>
      <c r="CV466" s="16"/>
      <c r="CW466" s="18">
        <f t="shared" si="65"/>
        <v>0</v>
      </c>
    </row>
    <row r="467" spans="1:101" ht="13.05" customHeight="1" x14ac:dyDescent="0.2">
      <c r="A467" s="46" t="s">
        <v>465</v>
      </c>
      <c r="B467" s="46" t="s">
        <v>521</v>
      </c>
      <c r="C467" s="91">
        <v>404</v>
      </c>
      <c r="D467" s="46" t="s">
        <v>465</v>
      </c>
      <c r="E467" s="46" t="s">
        <v>465</v>
      </c>
      <c r="F467" s="46" t="s">
        <v>521</v>
      </c>
      <c r="G467" s="47" t="s">
        <v>33</v>
      </c>
      <c r="H467" s="71">
        <v>24414</v>
      </c>
      <c r="I467" s="49" t="s">
        <v>532</v>
      </c>
      <c r="J467" s="43"/>
      <c r="K467" s="15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V467" s="16"/>
      <c r="W467" s="18">
        <f t="shared" si="59"/>
        <v>0</v>
      </c>
      <c r="X467" s="15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  <c r="AD467" s="2">
        <v>0</v>
      </c>
      <c r="AE467" s="2">
        <v>0</v>
      </c>
      <c r="AI467" s="16"/>
      <c r="AJ467" s="18">
        <f t="shared" si="60"/>
        <v>0</v>
      </c>
      <c r="AK467" s="15">
        <v>0</v>
      </c>
      <c r="AL467" s="2">
        <v>0</v>
      </c>
      <c r="AM467" s="2">
        <v>0</v>
      </c>
      <c r="AN467" s="2">
        <v>0</v>
      </c>
      <c r="AO467" s="2">
        <v>0</v>
      </c>
      <c r="AP467" s="2">
        <v>0</v>
      </c>
      <c r="AQ467" s="2">
        <v>0</v>
      </c>
      <c r="AR467" s="2">
        <v>0</v>
      </c>
      <c r="AV467" s="16"/>
      <c r="AW467" s="18">
        <f t="shared" si="61"/>
        <v>0</v>
      </c>
      <c r="AX467" s="15">
        <v>0</v>
      </c>
      <c r="AY467" s="2">
        <v>0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E467" s="2">
        <v>0</v>
      </c>
      <c r="BI467" s="16"/>
      <c r="BJ467" s="18">
        <f t="shared" si="62"/>
        <v>0</v>
      </c>
      <c r="BK467" s="15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Q467" s="2">
        <v>0</v>
      </c>
      <c r="BR467" s="2">
        <v>0</v>
      </c>
      <c r="BV467" s="16"/>
      <c r="BW467" s="18">
        <f t="shared" si="63"/>
        <v>0</v>
      </c>
      <c r="BX467" s="15">
        <v>0</v>
      </c>
      <c r="BY467" s="2">
        <v>0</v>
      </c>
      <c r="BZ467" s="2">
        <v>0</v>
      </c>
      <c r="CA467" s="2">
        <v>0</v>
      </c>
      <c r="CB467" s="2">
        <v>0</v>
      </c>
      <c r="CC467" s="2">
        <v>0</v>
      </c>
      <c r="CD467" s="2">
        <v>0</v>
      </c>
      <c r="CE467" s="2">
        <v>0</v>
      </c>
      <c r="CI467" s="16"/>
      <c r="CJ467" s="18">
        <f t="shared" si="64"/>
        <v>0</v>
      </c>
      <c r="CK467" s="15">
        <v>0</v>
      </c>
      <c r="CL467" s="2">
        <v>0</v>
      </c>
      <c r="CM467" s="2">
        <v>0</v>
      </c>
      <c r="CN467" s="2">
        <v>0</v>
      </c>
      <c r="CO467" s="2">
        <v>0</v>
      </c>
      <c r="CP467" s="2">
        <v>0</v>
      </c>
      <c r="CQ467" s="2">
        <v>0</v>
      </c>
      <c r="CR467" s="2">
        <v>0</v>
      </c>
      <c r="CV467" s="16"/>
      <c r="CW467" s="18">
        <f t="shared" si="65"/>
        <v>0</v>
      </c>
    </row>
    <row r="468" spans="1:101" ht="13.05" customHeight="1" x14ac:dyDescent="0.2">
      <c r="A468" s="46" t="s">
        <v>465</v>
      </c>
      <c r="B468" s="46" t="s">
        <v>521</v>
      </c>
      <c r="C468" s="91">
        <v>404</v>
      </c>
      <c r="D468" s="46" t="s">
        <v>465</v>
      </c>
      <c r="E468" s="46" t="s">
        <v>465</v>
      </c>
      <c r="F468" s="46" t="s">
        <v>521</v>
      </c>
      <c r="G468" s="47" t="s">
        <v>33</v>
      </c>
      <c r="H468" s="71">
        <v>30202</v>
      </c>
      <c r="I468" s="49" t="s">
        <v>533</v>
      </c>
      <c r="J468" s="43"/>
      <c r="K468" s="15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V468" s="16"/>
      <c r="W468" s="18">
        <f t="shared" si="59"/>
        <v>0</v>
      </c>
      <c r="X468" s="15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  <c r="AD468" s="2">
        <v>0</v>
      </c>
      <c r="AE468" s="2">
        <v>0</v>
      </c>
      <c r="AI468" s="16"/>
      <c r="AJ468" s="18">
        <f t="shared" si="60"/>
        <v>0</v>
      </c>
      <c r="AK468" s="15">
        <v>0</v>
      </c>
      <c r="AL468" s="2">
        <v>0</v>
      </c>
      <c r="AM468" s="2">
        <v>0</v>
      </c>
      <c r="AN468" s="2">
        <v>0</v>
      </c>
      <c r="AO468" s="2">
        <v>0</v>
      </c>
      <c r="AP468" s="2">
        <v>0</v>
      </c>
      <c r="AQ468" s="2">
        <v>0</v>
      </c>
      <c r="AR468" s="2">
        <v>0</v>
      </c>
      <c r="AV468" s="16"/>
      <c r="AW468" s="18">
        <f t="shared" si="61"/>
        <v>0</v>
      </c>
      <c r="AX468" s="15">
        <v>0</v>
      </c>
      <c r="AY468" s="2">
        <v>0</v>
      </c>
      <c r="AZ468" s="2">
        <v>0</v>
      </c>
      <c r="BA468" s="2">
        <v>0</v>
      </c>
      <c r="BB468" s="2">
        <v>0</v>
      </c>
      <c r="BC468" s="2">
        <v>0</v>
      </c>
      <c r="BD468" s="2">
        <v>0</v>
      </c>
      <c r="BE468" s="2">
        <v>0</v>
      </c>
      <c r="BI468" s="16"/>
      <c r="BJ468" s="18">
        <f t="shared" si="62"/>
        <v>0</v>
      </c>
      <c r="BK468" s="15">
        <v>0</v>
      </c>
      <c r="BL468" s="2">
        <v>0</v>
      </c>
      <c r="BM468" s="2">
        <v>0</v>
      </c>
      <c r="BN468" s="2">
        <v>0</v>
      </c>
      <c r="BO468" s="2">
        <v>0</v>
      </c>
      <c r="BP468" s="2">
        <v>0</v>
      </c>
      <c r="BQ468" s="2">
        <v>0</v>
      </c>
      <c r="BR468" s="2">
        <v>0</v>
      </c>
      <c r="BV468" s="16"/>
      <c r="BW468" s="18">
        <f t="shared" si="63"/>
        <v>0</v>
      </c>
      <c r="BX468" s="15">
        <v>0</v>
      </c>
      <c r="BY468" s="2">
        <v>0</v>
      </c>
      <c r="BZ468" s="2">
        <v>0</v>
      </c>
      <c r="CA468" s="2">
        <v>0</v>
      </c>
      <c r="CB468" s="2">
        <v>0</v>
      </c>
      <c r="CC468" s="2">
        <v>0</v>
      </c>
      <c r="CD468" s="2">
        <v>0</v>
      </c>
      <c r="CE468" s="2">
        <v>0</v>
      </c>
      <c r="CI468" s="16"/>
      <c r="CJ468" s="18">
        <f t="shared" si="64"/>
        <v>0</v>
      </c>
      <c r="CK468" s="15">
        <v>0</v>
      </c>
      <c r="CL468" s="2">
        <v>0</v>
      </c>
      <c r="CM468" s="2">
        <v>0</v>
      </c>
      <c r="CN468" s="2">
        <v>0</v>
      </c>
      <c r="CO468" s="2">
        <v>0</v>
      </c>
      <c r="CP468" s="2">
        <v>0</v>
      </c>
      <c r="CQ468" s="2">
        <v>0</v>
      </c>
      <c r="CR468" s="2">
        <v>0</v>
      </c>
      <c r="CV468" s="16"/>
      <c r="CW468" s="18">
        <f t="shared" si="65"/>
        <v>0</v>
      </c>
    </row>
    <row r="469" spans="1:101" ht="13.05" cus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<v>559</v>
      </c>
      <c r="F469" s="46" t="s">
        <v>559</v>
      </c>
      <c r="G469" s="47" t="s">
        <v>552</v>
      </c>
      <c r="H469" s="71">
        <v>10843</v>
      </c>
      <c r="I469" s="49" t="s">
        <v>536</v>
      </c>
      <c r="J469" s="43"/>
      <c r="K469" s="15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V469" s="16"/>
      <c r="W469" s="18">
        <f t="shared" si="59"/>
        <v>0</v>
      </c>
      <c r="X469" s="15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2">
        <v>0</v>
      </c>
      <c r="AE469" s="2">
        <v>0</v>
      </c>
      <c r="AI469" s="16"/>
      <c r="AJ469" s="18">
        <f t="shared" si="60"/>
        <v>0</v>
      </c>
      <c r="AK469" s="15">
        <v>0</v>
      </c>
      <c r="AL469" s="2">
        <v>0</v>
      </c>
      <c r="AM469" s="2">
        <v>0</v>
      </c>
      <c r="AN469" s="2">
        <v>0</v>
      </c>
      <c r="AO469" s="2">
        <v>0</v>
      </c>
      <c r="AP469" s="2">
        <v>0</v>
      </c>
      <c r="AQ469" s="2">
        <v>0</v>
      </c>
      <c r="AR469" s="2">
        <v>0</v>
      </c>
      <c r="AV469" s="16"/>
      <c r="AW469" s="18">
        <f t="shared" si="61"/>
        <v>0</v>
      </c>
      <c r="AX469" s="15">
        <v>0</v>
      </c>
      <c r="AY469" s="2">
        <v>0</v>
      </c>
      <c r="AZ469" s="2">
        <v>0</v>
      </c>
      <c r="BA469" s="2">
        <v>0</v>
      </c>
      <c r="BB469" s="2">
        <v>0</v>
      </c>
      <c r="BC469" s="2">
        <v>0</v>
      </c>
      <c r="BD469" s="2">
        <v>0</v>
      </c>
      <c r="BE469" s="2">
        <v>0</v>
      </c>
      <c r="BI469" s="16"/>
      <c r="BJ469" s="18">
        <f t="shared" si="62"/>
        <v>0</v>
      </c>
      <c r="BK469" s="15">
        <v>0</v>
      </c>
      <c r="BL469" s="2">
        <v>0</v>
      </c>
      <c r="BM469" s="2">
        <v>0</v>
      </c>
      <c r="BN469" s="2">
        <v>0</v>
      </c>
      <c r="BO469" s="2">
        <v>0</v>
      </c>
      <c r="BP469" s="2">
        <v>0</v>
      </c>
      <c r="BQ469" s="2">
        <v>0</v>
      </c>
      <c r="BR469" s="2">
        <v>0</v>
      </c>
      <c r="BV469" s="16"/>
      <c r="BW469" s="18">
        <f t="shared" si="63"/>
        <v>0</v>
      </c>
      <c r="BX469" s="15">
        <v>0</v>
      </c>
      <c r="BY469" s="2">
        <v>0</v>
      </c>
      <c r="BZ469" s="2">
        <v>0</v>
      </c>
      <c r="CA469" s="2">
        <v>0</v>
      </c>
      <c r="CB469" s="2">
        <v>0</v>
      </c>
      <c r="CC469" s="2">
        <v>0</v>
      </c>
      <c r="CD469" s="2">
        <v>0</v>
      </c>
      <c r="CE469" s="2">
        <v>0</v>
      </c>
      <c r="CI469" s="16"/>
      <c r="CJ469" s="18">
        <f t="shared" si="64"/>
        <v>0</v>
      </c>
      <c r="CK469" s="15">
        <v>0</v>
      </c>
      <c r="CL469" s="2">
        <v>0</v>
      </c>
      <c r="CM469" s="2">
        <v>0</v>
      </c>
      <c r="CN469" s="2">
        <v>0</v>
      </c>
      <c r="CO469" s="2">
        <v>0</v>
      </c>
      <c r="CP469" s="2">
        <v>0</v>
      </c>
      <c r="CQ469" s="2">
        <v>0</v>
      </c>
      <c r="CR469" s="2">
        <v>0</v>
      </c>
      <c r="CV469" s="16"/>
      <c r="CW469" s="18">
        <f t="shared" si="65"/>
        <v>0</v>
      </c>
    </row>
    <row r="470" spans="1:101" ht="13.05" customHeight="1" x14ac:dyDescent="0.2">
      <c r="A470" s="46" t="s">
        <v>6</v>
      </c>
      <c r="B470" s="46" t="s">
        <v>48</v>
      </c>
      <c r="C470" s="91"/>
      <c r="D470" s="46">
        <v>0</v>
      </c>
      <c r="E470" s="46" t="s">
        <v>559</v>
      </c>
      <c r="F470" s="46" t="s">
        <v>559</v>
      </c>
      <c r="G470" s="47" t="s">
        <v>552</v>
      </c>
      <c r="H470" s="71">
        <v>11386</v>
      </c>
      <c r="I470" s="49" t="s">
        <v>537</v>
      </c>
      <c r="J470" s="43"/>
      <c r="K470" s="15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V470" s="16"/>
      <c r="W470" s="18">
        <f t="shared" si="59"/>
        <v>0</v>
      </c>
      <c r="X470" s="15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0</v>
      </c>
      <c r="AE470" s="2">
        <v>0</v>
      </c>
      <c r="AI470" s="16"/>
      <c r="AJ470" s="18">
        <f t="shared" si="60"/>
        <v>0</v>
      </c>
      <c r="AK470" s="15">
        <v>0</v>
      </c>
      <c r="AL470" s="2">
        <v>0</v>
      </c>
      <c r="AM470" s="2">
        <v>0</v>
      </c>
      <c r="AN470" s="2">
        <v>0</v>
      </c>
      <c r="AO470" s="2">
        <v>0</v>
      </c>
      <c r="AP470" s="2">
        <v>0</v>
      </c>
      <c r="AQ470" s="2">
        <v>0</v>
      </c>
      <c r="AR470" s="2">
        <v>0</v>
      </c>
      <c r="AV470" s="16"/>
      <c r="AW470" s="18">
        <f t="shared" si="61"/>
        <v>0</v>
      </c>
      <c r="AX470" s="15">
        <v>0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D470" s="2">
        <v>0</v>
      </c>
      <c r="BE470" s="2">
        <v>0</v>
      </c>
      <c r="BI470" s="16"/>
      <c r="BJ470" s="18">
        <f t="shared" si="62"/>
        <v>0</v>
      </c>
      <c r="BK470" s="15">
        <v>0</v>
      </c>
      <c r="BL470" s="2">
        <v>0</v>
      </c>
      <c r="BM470" s="2">
        <v>0</v>
      </c>
      <c r="BN470" s="2">
        <v>0</v>
      </c>
      <c r="BO470" s="2">
        <v>0</v>
      </c>
      <c r="BP470" s="2">
        <v>0</v>
      </c>
      <c r="BQ470" s="2">
        <v>0</v>
      </c>
      <c r="BR470" s="2">
        <v>0</v>
      </c>
      <c r="BV470" s="16"/>
      <c r="BW470" s="18">
        <f t="shared" si="63"/>
        <v>0</v>
      </c>
      <c r="BX470" s="15">
        <v>0</v>
      </c>
      <c r="BY470" s="2">
        <v>0</v>
      </c>
      <c r="BZ470" s="2">
        <v>0</v>
      </c>
      <c r="CA470" s="2">
        <v>0</v>
      </c>
      <c r="CB470" s="2">
        <v>0</v>
      </c>
      <c r="CC470" s="2">
        <v>0</v>
      </c>
      <c r="CD470" s="2">
        <v>0</v>
      </c>
      <c r="CE470" s="2">
        <v>0</v>
      </c>
      <c r="CI470" s="16"/>
      <c r="CJ470" s="18">
        <f t="shared" si="64"/>
        <v>0</v>
      </c>
      <c r="CK470" s="15">
        <v>0</v>
      </c>
      <c r="CL470" s="2">
        <v>0</v>
      </c>
      <c r="CM470" s="2">
        <v>0</v>
      </c>
      <c r="CN470" s="2">
        <v>0</v>
      </c>
      <c r="CO470" s="2">
        <v>0</v>
      </c>
      <c r="CP470" s="2">
        <v>0</v>
      </c>
      <c r="CQ470" s="2">
        <v>0</v>
      </c>
      <c r="CR470" s="2">
        <v>0</v>
      </c>
      <c r="CV470" s="16"/>
      <c r="CW470" s="18">
        <f t="shared" si="65"/>
        <v>0</v>
      </c>
    </row>
    <row r="471" spans="1:101" ht="13.05" customHeight="1" x14ac:dyDescent="0.2">
      <c r="A471" s="46" t="s">
        <v>101</v>
      </c>
      <c r="B471" s="46" t="s">
        <v>101</v>
      </c>
      <c r="C471" s="91"/>
      <c r="D471" s="46">
        <v>0</v>
      </c>
      <c r="E471" s="46" t="s">
        <v>559</v>
      </c>
      <c r="F471" s="46" t="s">
        <v>559</v>
      </c>
      <c r="G471" s="47" t="s">
        <v>553</v>
      </c>
      <c r="H471" s="71">
        <v>21196</v>
      </c>
      <c r="I471" s="49" t="s">
        <v>538</v>
      </c>
      <c r="J471" s="43"/>
      <c r="K471" s="15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V471" s="16"/>
      <c r="W471" s="18">
        <f t="shared" si="59"/>
        <v>0</v>
      </c>
      <c r="X471" s="15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2">
        <v>0</v>
      </c>
      <c r="AE471" s="2">
        <v>0</v>
      </c>
      <c r="AI471" s="16"/>
      <c r="AJ471" s="18">
        <f t="shared" si="60"/>
        <v>0</v>
      </c>
      <c r="AK471" s="15">
        <v>0</v>
      </c>
      <c r="AL471" s="2">
        <v>0</v>
      </c>
      <c r="AM471" s="2">
        <v>0</v>
      </c>
      <c r="AN471" s="2">
        <v>0</v>
      </c>
      <c r="AO471" s="2">
        <v>0</v>
      </c>
      <c r="AP471" s="2">
        <v>0</v>
      </c>
      <c r="AQ471" s="2">
        <v>0</v>
      </c>
      <c r="AR471" s="2">
        <v>0</v>
      </c>
      <c r="AV471" s="16"/>
      <c r="AW471" s="18">
        <f t="shared" si="61"/>
        <v>0</v>
      </c>
      <c r="AX471" s="15">
        <v>0</v>
      </c>
      <c r="AY471" s="2">
        <v>0</v>
      </c>
      <c r="AZ471" s="2">
        <v>0</v>
      </c>
      <c r="BA471" s="2">
        <v>0</v>
      </c>
      <c r="BB471" s="2">
        <v>0</v>
      </c>
      <c r="BC471" s="2">
        <v>0</v>
      </c>
      <c r="BD471" s="2">
        <v>0</v>
      </c>
      <c r="BE471" s="2">
        <v>0</v>
      </c>
      <c r="BI471" s="16"/>
      <c r="BJ471" s="18">
        <f t="shared" si="62"/>
        <v>0</v>
      </c>
      <c r="BK471" s="15">
        <v>0</v>
      </c>
      <c r="BL471" s="2">
        <v>0</v>
      </c>
      <c r="BM471" s="2">
        <v>0</v>
      </c>
      <c r="BN471" s="2">
        <v>0</v>
      </c>
      <c r="BO471" s="2">
        <v>0</v>
      </c>
      <c r="BP471" s="2">
        <v>0</v>
      </c>
      <c r="BQ471" s="2">
        <v>0</v>
      </c>
      <c r="BR471" s="2">
        <v>0</v>
      </c>
      <c r="BV471" s="16"/>
      <c r="BW471" s="18">
        <f t="shared" si="63"/>
        <v>0</v>
      </c>
      <c r="BX471" s="15">
        <v>0</v>
      </c>
      <c r="BY471" s="2">
        <v>0</v>
      </c>
      <c r="BZ471" s="2">
        <v>0</v>
      </c>
      <c r="CA471" s="2">
        <v>0</v>
      </c>
      <c r="CB471" s="2">
        <v>0</v>
      </c>
      <c r="CC471" s="2">
        <v>0</v>
      </c>
      <c r="CD471" s="2">
        <v>0</v>
      </c>
      <c r="CE471" s="2">
        <v>0</v>
      </c>
      <c r="CI471" s="16"/>
      <c r="CJ471" s="18">
        <f t="shared" si="64"/>
        <v>0</v>
      </c>
      <c r="CK471" s="15">
        <v>0</v>
      </c>
      <c r="CL471" s="2">
        <v>0</v>
      </c>
      <c r="CM471" s="2">
        <v>0</v>
      </c>
      <c r="CN471" s="2">
        <v>0</v>
      </c>
      <c r="CO471" s="2">
        <v>0</v>
      </c>
      <c r="CP471" s="2">
        <v>0</v>
      </c>
      <c r="CQ471" s="2">
        <v>0</v>
      </c>
      <c r="CR471" s="2">
        <v>0</v>
      </c>
      <c r="CV471" s="16"/>
      <c r="CW471" s="18">
        <f t="shared" si="65"/>
        <v>0</v>
      </c>
    </row>
    <row r="472" spans="1:101" ht="13.05" customHeight="1" x14ac:dyDescent="0.2">
      <c r="A472" s="46" t="s">
        <v>169</v>
      </c>
      <c r="B472" s="46" t="s">
        <v>169</v>
      </c>
      <c r="C472" s="91"/>
      <c r="D472" s="46">
        <v>0</v>
      </c>
      <c r="E472" s="46" t="s">
        <v>559</v>
      </c>
      <c r="F472" s="46" t="s">
        <v>559</v>
      </c>
      <c r="G472" s="47" t="s">
        <v>552</v>
      </c>
      <c r="H472" s="71">
        <v>11405</v>
      </c>
      <c r="I472" s="49" t="s">
        <v>539</v>
      </c>
      <c r="J472" s="43"/>
      <c r="K472" s="15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V472" s="16"/>
      <c r="W472" s="18">
        <f t="shared" si="59"/>
        <v>0</v>
      </c>
      <c r="X472" s="15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2">
        <v>0</v>
      </c>
      <c r="AE472" s="2">
        <v>0</v>
      </c>
      <c r="AI472" s="16"/>
      <c r="AJ472" s="18">
        <f t="shared" si="60"/>
        <v>0</v>
      </c>
      <c r="AK472" s="15">
        <v>0</v>
      </c>
      <c r="AL472" s="2">
        <v>0</v>
      </c>
      <c r="AM472" s="2">
        <v>0</v>
      </c>
      <c r="AN472" s="2">
        <v>0</v>
      </c>
      <c r="AO472" s="2">
        <v>0</v>
      </c>
      <c r="AP472" s="2">
        <v>0</v>
      </c>
      <c r="AQ472" s="2">
        <v>0</v>
      </c>
      <c r="AR472" s="2">
        <v>0</v>
      </c>
      <c r="AV472" s="16"/>
      <c r="AW472" s="18">
        <f t="shared" si="61"/>
        <v>0</v>
      </c>
      <c r="AX472" s="15">
        <v>0</v>
      </c>
      <c r="AY472" s="2">
        <v>0</v>
      </c>
      <c r="AZ472" s="2">
        <v>0</v>
      </c>
      <c r="BA472" s="2">
        <v>0</v>
      </c>
      <c r="BB472" s="2">
        <v>0</v>
      </c>
      <c r="BC472" s="2">
        <v>0</v>
      </c>
      <c r="BD472" s="2">
        <v>0</v>
      </c>
      <c r="BE472" s="2">
        <v>0</v>
      </c>
      <c r="BI472" s="16"/>
      <c r="BJ472" s="18">
        <f t="shared" si="62"/>
        <v>0</v>
      </c>
      <c r="BK472" s="15">
        <v>0</v>
      </c>
      <c r="BL472" s="2">
        <v>0</v>
      </c>
      <c r="BM472" s="2">
        <v>0</v>
      </c>
      <c r="BN472" s="2">
        <v>0</v>
      </c>
      <c r="BO472" s="2">
        <v>0</v>
      </c>
      <c r="BP472" s="2">
        <v>0</v>
      </c>
      <c r="BQ472" s="2">
        <v>0</v>
      </c>
      <c r="BR472" s="2">
        <v>0</v>
      </c>
      <c r="BV472" s="16"/>
      <c r="BW472" s="18">
        <f t="shared" si="63"/>
        <v>0</v>
      </c>
      <c r="BX472" s="15">
        <v>0</v>
      </c>
      <c r="BY472" s="2">
        <v>0</v>
      </c>
      <c r="BZ472" s="2">
        <v>0</v>
      </c>
      <c r="CA472" s="2">
        <v>0</v>
      </c>
      <c r="CB472" s="2">
        <v>0</v>
      </c>
      <c r="CC472" s="2">
        <v>0</v>
      </c>
      <c r="CD472" s="2">
        <v>0</v>
      </c>
      <c r="CE472" s="2">
        <v>0</v>
      </c>
      <c r="CI472" s="16"/>
      <c r="CJ472" s="18">
        <f t="shared" si="64"/>
        <v>0</v>
      </c>
      <c r="CK472" s="15">
        <v>0</v>
      </c>
      <c r="CL472" s="2">
        <v>0</v>
      </c>
      <c r="CM472" s="2">
        <v>0</v>
      </c>
      <c r="CN472" s="2">
        <v>0</v>
      </c>
      <c r="CO472" s="2">
        <v>0</v>
      </c>
      <c r="CP472" s="2">
        <v>0</v>
      </c>
      <c r="CQ472" s="2">
        <v>0</v>
      </c>
      <c r="CR472" s="2">
        <v>0</v>
      </c>
      <c r="CV472" s="16"/>
      <c r="CW472" s="18">
        <f t="shared" si="65"/>
        <v>0</v>
      </c>
    </row>
    <row r="473" spans="1:101" ht="13.05" customHeight="1" x14ac:dyDescent="0.2">
      <c r="A473" s="46" t="s">
        <v>6</v>
      </c>
      <c r="B473" s="46" t="s">
        <v>7</v>
      </c>
      <c r="C473" s="91"/>
      <c r="D473" s="46">
        <v>0</v>
      </c>
      <c r="E473" s="46" t="s">
        <v>559</v>
      </c>
      <c r="F473" s="46" t="s">
        <v>559</v>
      </c>
      <c r="G473" s="47" t="s">
        <v>552</v>
      </c>
      <c r="H473" s="71">
        <v>11397</v>
      </c>
      <c r="I473" s="49" t="s">
        <v>540</v>
      </c>
      <c r="J473" s="43"/>
      <c r="K473" s="15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V473" s="16"/>
      <c r="W473" s="18">
        <f t="shared" si="59"/>
        <v>0</v>
      </c>
      <c r="X473" s="15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2">
        <v>0</v>
      </c>
      <c r="AE473" s="2">
        <v>0</v>
      </c>
      <c r="AI473" s="16"/>
      <c r="AJ473" s="18">
        <f t="shared" si="60"/>
        <v>0</v>
      </c>
      <c r="AK473" s="15">
        <v>0</v>
      </c>
      <c r="AL473" s="2">
        <v>0</v>
      </c>
      <c r="AM473" s="2">
        <v>0</v>
      </c>
      <c r="AN473" s="2">
        <v>0</v>
      </c>
      <c r="AO473" s="2">
        <v>0</v>
      </c>
      <c r="AP473" s="2">
        <v>0</v>
      </c>
      <c r="AQ473" s="2">
        <v>0</v>
      </c>
      <c r="AR473" s="2">
        <v>0</v>
      </c>
      <c r="AV473" s="16"/>
      <c r="AW473" s="18">
        <f t="shared" si="61"/>
        <v>0</v>
      </c>
      <c r="AX473" s="15">
        <v>0</v>
      </c>
      <c r="AY473" s="2">
        <v>0</v>
      </c>
      <c r="AZ473" s="2">
        <v>0</v>
      </c>
      <c r="BA473" s="2">
        <v>0</v>
      </c>
      <c r="BB473" s="2">
        <v>0</v>
      </c>
      <c r="BC473" s="2">
        <v>0</v>
      </c>
      <c r="BD473" s="2">
        <v>0</v>
      </c>
      <c r="BE473" s="2">
        <v>0</v>
      </c>
      <c r="BI473" s="16"/>
      <c r="BJ473" s="18">
        <f t="shared" si="62"/>
        <v>0</v>
      </c>
      <c r="BK473" s="15">
        <v>0</v>
      </c>
      <c r="BL473" s="2">
        <v>0</v>
      </c>
      <c r="BM473" s="2">
        <v>0</v>
      </c>
      <c r="BN473" s="2">
        <v>0</v>
      </c>
      <c r="BO473" s="2">
        <v>0</v>
      </c>
      <c r="BP473" s="2">
        <v>0</v>
      </c>
      <c r="BQ473" s="2">
        <v>0</v>
      </c>
      <c r="BR473" s="2">
        <v>0</v>
      </c>
      <c r="BV473" s="16"/>
      <c r="BW473" s="18">
        <f t="shared" si="63"/>
        <v>0</v>
      </c>
      <c r="BX473" s="15">
        <v>0</v>
      </c>
      <c r="BY473" s="2">
        <v>0</v>
      </c>
      <c r="BZ473" s="2">
        <v>0</v>
      </c>
      <c r="CA473" s="2">
        <v>0</v>
      </c>
      <c r="CB473" s="2">
        <v>0</v>
      </c>
      <c r="CC473" s="2">
        <v>0</v>
      </c>
      <c r="CD473" s="2">
        <v>0</v>
      </c>
      <c r="CE473" s="2">
        <v>0</v>
      </c>
      <c r="CI473" s="16"/>
      <c r="CJ473" s="18">
        <f t="shared" si="64"/>
        <v>0</v>
      </c>
      <c r="CK473" s="15">
        <v>0</v>
      </c>
      <c r="CL473" s="2">
        <v>0</v>
      </c>
      <c r="CM473" s="2">
        <v>0</v>
      </c>
      <c r="CN473" s="2">
        <v>0</v>
      </c>
      <c r="CO473" s="2">
        <v>0</v>
      </c>
      <c r="CP473" s="2">
        <v>0</v>
      </c>
      <c r="CQ473" s="2">
        <v>0</v>
      </c>
      <c r="CR473" s="2">
        <v>0</v>
      </c>
      <c r="CV473" s="16"/>
      <c r="CW473" s="18">
        <f t="shared" si="65"/>
        <v>0</v>
      </c>
    </row>
    <row r="474" spans="1:101" ht="13.05" customHeight="1" x14ac:dyDescent="0.2">
      <c r="A474" s="46" t="s">
        <v>15</v>
      </c>
      <c r="B474" s="46" t="s">
        <v>16</v>
      </c>
      <c r="C474" s="91"/>
      <c r="D474" s="46">
        <v>0</v>
      </c>
      <c r="E474" s="46" t="s">
        <v>559</v>
      </c>
      <c r="F474" s="46" t="s">
        <v>559</v>
      </c>
      <c r="G474" s="47" t="s">
        <v>554</v>
      </c>
      <c r="H474" s="71">
        <v>20274</v>
      </c>
      <c r="I474" s="49" t="s">
        <v>541</v>
      </c>
      <c r="J474" s="43"/>
      <c r="K474" s="15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V474" s="16"/>
      <c r="W474" s="18">
        <f t="shared" si="59"/>
        <v>0</v>
      </c>
      <c r="X474" s="15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  <c r="AE474" s="2">
        <v>0</v>
      </c>
      <c r="AI474" s="16"/>
      <c r="AJ474" s="18">
        <f t="shared" si="60"/>
        <v>0</v>
      </c>
      <c r="AK474" s="15">
        <v>0</v>
      </c>
      <c r="AL474" s="2">
        <v>0</v>
      </c>
      <c r="AM474" s="2">
        <v>0</v>
      </c>
      <c r="AN474" s="2">
        <v>0</v>
      </c>
      <c r="AO474" s="2">
        <v>0</v>
      </c>
      <c r="AP474" s="2">
        <v>0</v>
      </c>
      <c r="AQ474" s="2">
        <v>0</v>
      </c>
      <c r="AR474" s="2">
        <v>0</v>
      </c>
      <c r="AV474" s="16"/>
      <c r="AW474" s="18">
        <f t="shared" si="61"/>
        <v>0</v>
      </c>
      <c r="AX474" s="15">
        <v>0</v>
      </c>
      <c r="AY474" s="2">
        <v>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E474" s="2">
        <v>0</v>
      </c>
      <c r="BI474" s="16"/>
      <c r="BJ474" s="18">
        <f t="shared" si="62"/>
        <v>0</v>
      </c>
      <c r="BK474" s="15">
        <v>0</v>
      </c>
      <c r="BL474" s="2">
        <v>0</v>
      </c>
      <c r="BM474" s="2">
        <v>0</v>
      </c>
      <c r="BN474" s="2">
        <v>0</v>
      </c>
      <c r="BO474" s="2">
        <v>0</v>
      </c>
      <c r="BP474" s="2">
        <v>0</v>
      </c>
      <c r="BQ474" s="2">
        <v>0</v>
      </c>
      <c r="BR474" s="2">
        <v>0</v>
      </c>
      <c r="BV474" s="16"/>
      <c r="BW474" s="18">
        <f t="shared" si="63"/>
        <v>0</v>
      </c>
      <c r="BX474" s="15">
        <v>0</v>
      </c>
      <c r="BY474" s="2">
        <v>0</v>
      </c>
      <c r="BZ474" s="2">
        <v>0</v>
      </c>
      <c r="CA474" s="2">
        <v>0</v>
      </c>
      <c r="CB474" s="2">
        <v>0</v>
      </c>
      <c r="CC474" s="2">
        <v>0</v>
      </c>
      <c r="CD474" s="2">
        <v>0</v>
      </c>
      <c r="CE474" s="2">
        <v>0</v>
      </c>
      <c r="CI474" s="16"/>
      <c r="CJ474" s="18">
        <f t="shared" si="64"/>
        <v>0</v>
      </c>
      <c r="CK474" s="15">
        <v>0</v>
      </c>
      <c r="CL474" s="2">
        <v>0</v>
      </c>
      <c r="CM474" s="2">
        <v>0</v>
      </c>
      <c r="CN474" s="2">
        <v>0</v>
      </c>
      <c r="CO474" s="2">
        <v>0</v>
      </c>
      <c r="CP474" s="2">
        <v>0</v>
      </c>
      <c r="CQ474" s="2">
        <v>0</v>
      </c>
      <c r="CR474" s="2">
        <v>0</v>
      </c>
      <c r="CV474" s="16"/>
      <c r="CW474" s="18">
        <f t="shared" si="65"/>
        <v>0</v>
      </c>
    </row>
    <row r="475" spans="1:101" ht="13.05" customHeight="1" x14ac:dyDescent="0.2">
      <c r="A475" s="46" t="s">
        <v>6</v>
      </c>
      <c r="B475" s="46" t="s">
        <v>48</v>
      </c>
      <c r="C475" s="91"/>
      <c r="D475" s="46">
        <v>0</v>
      </c>
      <c r="E475" s="46" t="s">
        <v>559</v>
      </c>
      <c r="F475" s="46" t="s">
        <v>559</v>
      </c>
      <c r="G475" s="47" t="s">
        <v>553</v>
      </c>
      <c r="H475" s="71">
        <v>25708</v>
      </c>
      <c r="I475" s="49" t="s">
        <v>542</v>
      </c>
      <c r="J475" s="43"/>
      <c r="K475" s="15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V475" s="16"/>
      <c r="W475" s="18">
        <f t="shared" si="59"/>
        <v>0</v>
      </c>
      <c r="X475" s="15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2">
        <v>0</v>
      </c>
      <c r="AE475" s="2">
        <v>0</v>
      </c>
      <c r="AI475" s="16"/>
      <c r="AJ475" s="18">
        <f t="shared" si="60"/>
        <v>0</v>
      </c>
      <c r="AK475" s="15">
        <v>0</v>
      </c>
      <c r="AL475" s="2">
        <v>0</v>
      </c>
      <c r="AM475" s="2">
        <v>0</v>
      </c>
      <c r="AN475" s="2">
        <v>0</v>
      </c>
      <c r="AO475" s="2">
        <v>0</v>
      </c>
      <c r="AP475" s="2">
        <v>0</v>
      </c>
      <c r="AQ475" s="2">
        <v>0</v>
      </c>
      <c r="AR475" s="2">
        <v>0</v>
      </c>
      <c r="AV475" s="16"/>
      <c r="AW475" s="18">
        <f t="shared" si="61"/>
        <v>0</v>
      </c>
      <c r="AX475" s="15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D475" s="2">
        <v>0</v>
      </c>
      <c r="BE475" s="2">
        <v>0</v>
      </c>
      <c r="BI475" s="16"/>
      <c r="BJ475" s="18">
        <f t="shared" si="62"/>
        <v>0</v>
      </c>
      <c r="BK475" s="15">
        <v>0</v>
      </c>
      <c r="BL475" s="2">
        <v>0</v>
      </c>
      <c r="BM475" s="2">
        <v>0</v>
      </c>
      <c r="BN475" s="2">
        <v>0</v>
      </c>
      <c r="BO475" s="2">
        <v>0</v>
      </c>
      <c r="BP475" s="2">
        <v>0</v>
      </c>
      <c r="BQ475" s="2">
        <v>0</v>
      </c>
      <c r="BR475" s="2">
        <v>0</v>
      </c>
      <c r="BV475" s="16"/>
      <c r="BW475" s="18">
        <f t="shared" si="63"/>
        <v>0</v>
      </c>
      <c r="BX475" s="15">
        <v>0</v>
      </c>
      <c r="BY475" s="2">
        <v>0</v>
      </c>
      <c r="BZ475" s="2">
        <v>0</v>
      </c>
      <c r="CA475" s="2">
        <v>0</v>
      </c>
      <c r="CB475" s="2">
        <v>0</v>
      </c>
      <c r="CC475" s="2">
        <v>0</v>
      </c>
      <c r="CD475" s="2">
        <v>0</v>
      </c>
      <c r="CE475" s="2">
        <v>0</v>
      </c>
      <c r="CI475" s="16"/>
      <c r="CJ475" s="18">
        <f t="shared" si="64"/>
        <v>0</v>
      </c>
      <c r="CK475" s="15">
        <v>0</v>
      </c>
      <c r="CL475" s="2">
        <v>0</v>
      </c>
      <c r="CM475" s="2">
        <v>0</v>
      </c>
      <c r="CN475" s="2">
        <v>0</v>
      </c>
      <c r="CO475" s="2">
        <v>0</v>
      </c>
      <c r="CP475" s="2">
        <v>0</v>
      </c>
      <c r="CQ475" s="2">
        <v>0</v>
      </c>
      <c r="CR475" s="2">
        <v>0</v>
      </c>
      <c r="CV475" s="16"/>
      <c r="CW475" s="18">
        <f t="shared" si="65"/>
        <v>0</v>
      </c>
    </row>
    <row r="476" spans="1:101" ht="13.05" customHeight="1" x14ac:dyDescent="0.2">
      <c r="A476" s="46" t="s">
        <v>6</v>
      </c>
      <c r="B476" s="46" t="s">
        <v>7</v>
      </c>
      <c r="C476" s="91"/>
      <c r="D476" s="46">
        <v>0</v>
      </c>
      <c r="E476" s="46" t="s">
        <v>559</v>
      </c>
      <c r="F476" s="46" t="s">
        <v>559</v>
      </c>
      <c r="G476" s="47" t="s">
        <v>555</v>
      </c>
      <c r="H476" s="71">
        <v>11409</v>
      </c>
      <c r="I476" s="49" t="s">
        <v>543</v>
      </c>
      <c r="J476" s="43"/>
      <c r="K476" s="15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V476" s="16"/>
      <c r="W476" s="18">
        <f t="shared" si="59"/>
        <v>0</v>
      </c>
      <c r="X476" s="15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2">
        <v>0</v>
      </c>
      <c r="AE476" s="2">
        <v>0</v>
      </c>
      <c r="AI476" s="16"/>
      <c r="AJ476" s="18">
        <f t="shared" si="60"/>
        <v>0</v>
      </c>
      <c r="AK476" s="15">
        <v>0</v>
      </c>
      <c r="AL476" s="2">
        <v>0</v>
      </c>
      <c r="AM476" s="2">
        <v>0</v>
      </c>
      <c r="AN476" s="2">
        <v>0</v>
      </c>
      <c r="AO476" s="2">
        <v>0</v>
      </c>
      <c r="AP476" s="2">
        <v>0</v>
      </c>
      <c r="AQ476" s="2">
        <v>0</v>
      </c>
      <c r="AR476" s="2">
        <v>0</v>
      </c>
      <c r="AV476" s="16"/>
      <c r="AW476" s="18">
        <f t="shared" si="61"/>
        <v>0</v>
      </c>
      <c r="AX476" s="15">
        <v>0</v>
      </c>
      <c r="AY476" s="2">
        <v>0</v>
      </c>
      <c r="AZ476" s="2">
        <v>0</v>
      </c>
      <c r="BA476" s="2">
        <v>0</v>
      </c>
      <c r="BB476" s="2">
        <v>0</v>
      </c>
      <c r="BC476" s="2">
        <v>0</v>
      </c>
      <c r="BD476" s="2">
        <v>0</v>
      </c>
      <c r="BE476" s="2">
        <v>0</v>
      </c>
      <c r="BI476" s="16"/>
      <c r="BJ476" s="18">
        <f t="shared" si="62"/>
        <v>0</v>
      </c>
      <c r="BK476" s="15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R476" s="2">
        <v>0</v>
      </c>
      <c r="BV476" s="16"/>
      <c r="BW476" s="18">
        <f t="shared" si="63"/>
        <v>0</v>
      </c>
      <c r="BX476" s="15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D476" s="2">
        <v>0</v>
      </c>
      <c r="CE476" s="2">
        <v>0</v>
      </c>
      <c r="CI476" s="16"/>
      <c r="CJ476" s="18">
        <f t="shared" si="64"/>
        <v>0</v>
      </c>
      <c r="CK476" s="15">
        <v>0</v>
      </c>
      <c r="CL476" s="2">
        <v>0</v>
      </c>
      <c r="CM476" s="2">
        <v>0</v>
      </c>
      <c r="CN476" s="2">
        <v>0</v>
      </c>
      <c r="CO476" s="2">
        <v>0</v>
      </c>
      <c r="CP476" s="2">
        <v>0</v>
      </c>
      <c r="CQ476" s="2">
        <v>0</v>
      </c>
      <c r="CR476" s="2">
        <v>0</v>
      </c>
      <c r="CV476" s="16"/>
      <c r="CW476" s="18">
        <f t="shared" si="65"/>
        <v>0</v>
      </c>
    </row>
    <row r="477" spans="1:101" ht="13.05" customHeight="1" x14ac:dyDescent="0.2">
      <c r="A477" s="46" t="s">
        <v>205</v>
      </c>
      <c r="B477" s="46" t="s">
        <v>206</v>
      </c>
      <c r="C477" s="91"/>
      <c r="D477" s="46">
        <v>0</v>
      </c>
      <c r="E477" s="46" t="s">
        <v>559</v>
      </c>
      <c r="F477" s="46" t="s">
        <v>559</v>
      </c>
      <c r="G477" s="47" t="s">
        <v>552</v>
      </c>
      <c r="H477" s="71">
        <v>11403</v>
      </c>
      <c r="I477" s="49" t="s">
        <v>544</v>
      </c>
      <c r="J477" s="43"/>
      <c r="K477" s="15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V477" s="16"/>
      <c r="W477" s="18">
        <f t="shared" si="59"/>
        <v>0</v>
      </c>
      <c r="X477" s="15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2">
        <v>0</v>
      </c>
      <c r="AE477" s="2">
        <v>0</v>
      </c>
      <c r="AI477" s="16"/>
      <c r="AJ477" s="18">
        <f t="shared" si="60"/>
        <v>0</v>
      </c>
      <c r="AK477" s="15">
        <v>0</v>
      </c>
      <c r="AL477" s="2">
        <v>0</v>
      </c>
      <c r="AM477" s="2">
        <v>0</v>
      </c>
      <c r="AN477" s="2">
        <v>0</v>
      </c>
      <c r="AO477" s="2">
        <v>0</v>
      </c>
      <c r="AP477" s="2">
        <v>0</v>
      </c>
      <c r="AQ477" s="2">
        <v>0</v>
      </c>
      <c r="AR477" s="2">
        <v>0</v>
      </c>
      <c r="AV477" s="16"/>
      <c r="AW477" s="18">
        <f t="shared" si="61"/>
        <v>0</v>
      </c>
      <c r="AX477" s="15">
        <v>0</v>
      </c>
      <c r="AY477" s="2">
        <v>0</v>
      </c>
      <c r="AZ477" s="2">
        <v>0</v>
      </c>
      <c r="BA477" s="2">
        <v>0</v>
      </c>
      <c r="BB477" s="2">
        <v>0</v>
      </c>
      <c r="BC477" s="2">
        <v>0</v>
      </c>
      <c r="BD477" s="2">
        <v>0</v>
      </c>
      <c r="BE477" s="2">
        <v>0</v>
      </c>
      <c r="BI477" s="16"/>
      <c r="BJ477" s="18">
        <f t="shared" si="62"/>
        <v>0</v>
      </c>
      <c r="BK477" s="15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R477" s="2">
        <v>0</v>
      </c>
      <c r="BV477" s="16"/>
      <c r="BW477" s="18">
        <f t="shared" si="63"/>
        <v>0</v>
      </c>
      <c r="BX477" s="15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D477" s="2">
        <v>0</v>
      </c>
      <c r="CE477" s="2">
        <v>0</v>
      </c>
      <c r="CI477" s="16"/>
      <c r="CJ477" s="18">
        <f t="shared" si="64"/>
        <v>0</v>
      </c>
      <c r="CK477" s="15">
        <v>0</v>
      </c>
      <c r="CL477" s="2">
        <v>0</v>
      </c>
      <c r="CM477" s="2">
        <v>0</v>
      </c>
      <c r="CN477" s="2">
        <v>0</v>
      </c>
      <c r="CO477" s="2">
        <v>0</v>
      </c>
      <c r="CP477" s="2">
        <v>0</v>
      </c>
      <c r="CQ477" s="2">
        <v>0</v>
      </c>
      <c r="CR477" s="2">
        <v>0</v>
      </c>
      <c r="CV477" s="16"/>
      <c r="CW477" s="18">
        <f t="shared" si="65"/>
        <v>0</v>
      </c>
    </row>
    <row r="478" spans="1:101" ht="13.05" customHeight="1" x14ac:dyDescent="0.2">
      <c r="A478" s="46" t="s">
        <v>174</v>
      </c>
      <c r="B478" s="46" t="s">
        <v>174</v>
      </c>
      <c r="C478" s="91"/>
      <c r="D478" s="46">
        <v>0</v>
      </c>
      <c r="E478" s="46" t="s">
        <v>559</v>
      </c>
      <c r="F478" s="46" t="s">
        <v>559</v>
      </c>
      <c r="G478" s="47" t="s">
        <v>552</v>
      </c>
      <c r="H478" s="71">
        <v>11556</v>
      </c>
      <c r="I478" s="49" t="s">
        <v>545</v>
      </c>
      <c r="J478" s="43"/>
      <c r="K478" s="15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V478" s="16"/>
      <c r="W478" s="18">
        <f t="shared" si="59"/>
        <v>0</v>
      </c>
      <c r="X478" s="15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2">
        <v>0</v>
      </c>
      <c r="AE478" s="2">
        <v>0</v>
      </c>
      <c r="AI478" s="16"/>
      <c r="AJ478" s="18">
        <f t="shared" si="60"/>
        <v>0</v>
      </c>
      <c r="AK478" s="15">
        <v>0</v>
      </c>
      <c r="AL478" s="2">
        <v>0</v>
      </c>
      <c r="AM478" s="2">
        <v>0</v>
      </c>
      <c r="AN478" s="2">
        <v>0</v>
      </c>
      <c r="AO478" s="2">
        <v>0</v>
      </c>
      <c r="AP478" s="2">
        <v>0</v>
      </c>
      <c r="AQ478" s="2">
        <v>0</v>
      </c>
      <c r="AR478" s="2">
        <v>0</v>
      </c>
      <c r="AV478" s="16"/>
      <c r="AW478" s="18">
        <f t="shared" si="61"/>
        <v>0</v>
      </c>
      <c r="AX478" s="15">
        <v>0</v>
      </c>
      <c r="AY478" s="2">
        <v>0</v>
      </c>
      <c r="AZ478" s="2">
        <v>0</v>
      </c>
      <c r="BA478" s="2">
        <v>0</v>
      </c>
      <c r="BB478" s="2">
        <v>0</v>
      </c>
      <c r="BC478" s="2">
        <v>0</v>
      </c>
      <c r="BD478" s="2">
        <v>0</v>
      </c>
      <c r="BE478" s="2">
        <v>0</v>
      </c>
      <c r="BI478" s="16"/>
      <c r="BJ478" s="18">
        <f t="shared" si="62"/>
        <v>0</v>
      </c>
      <c r="BK478" s="15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R478" s="2">
        <v>0</v>
      </c>
      <c r="BV478" s="16"/>
      <c r="BW478" s="18">
        <f t="shared" si="63"/>
        <v>0</v>
      </c>
      <c r="BX478" s="15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D478" s="2">
        <v>0</v>
      </c>
      <c r="CE478" s="2">
        <v>0</v>
      </c>
      <c r="CI478" s="16"/>
      <c r="CJ478" s="18">
        <f t="shared" si="64"/>
        <v>0</v>
      </c>
      <c r="CK478" s="15">
        <v>0</v>
      </c>
      <c r="CL478" s="2">
        <v>0</v>
      </c>
      <c r="CM478" s="2">
        <v>0</v>
      </c>
      <c r="CN478" s="2">
        <v>0</v>
      </c>
      <c r="CO478" s="2">
        <v>0</v>
      </c>
      <c r="CP478" s="2">
        <v>0</v>
      </c>
      <c r="CQ478" s="2">
        <v>0</v>
      </c>
      <c r="CR478" s="2">
        <v>0</v>
      </c>
      <c r="CV478" s="16"/>
      <c r="CW478" s="18">
        <f t="shared" si="65"/>
        <v>0</v>
      </c>
    </row>
    <row r="479" spans="1:101" ht="13.05" customHeight="1" x14ac:dyDescent="0.2">
      <c r="A479" s="46" t="s">
        <v>6</v>
      </c>
      <c r="B479" s="46" t="s">
        <v>12</v>
      </c>
      <c r="C479" s="91"/>
      <c r="D479" s="46">
        <v>0</v>
      </c>
      <c r="E479" s="46" t="s">
        <v>559</v>
      </c>
      <c r="F479" s="46" t="s">
        <v>559</v>
      </c>
      <c r="G479" s="47" t="s">
        <v>552</v>
      </c>
      <c r="H479" s="71">
        <v>11408</v>
      </c>
      <c r="I479" s="49" t="s">
        <v>546</v>
      </c>
      <c r="J479" s="43"/>
      <c r="K479" s="15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V479" s="16"/>
      <c r="W479" s="18">
        <f t="shared" si="59"/>
        <v>0</v>
      </c>
      <c r="X479" s="15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D479" s="2">
        <v>0</v>
      </c>
      <c r="AE479" s="2">
        <v>0</v>
      </c>
      <c r="AI479" s="16"/>
      <c r="AJ479" s="18">
        <f t="shared" si="60"/>
        <v>0</v>
      </c>
      <c r="AK479" s="15">
        <v>0</v>
      </c>
      <c r="AL479" s="2">
        <v>0</v>
      </c>
      <c r="AM479" s="2">
        <v>0</v>
      </c>
      <c r="AN479" s="2">
        <v>0</v>
      </c>
      <c r="AO479" s="2">
        <v>0</v>
      </c>
      <c r="AP479" s="2">
        <v>0</v>
      </c>
      <c r="AQ479" s="2">
        <v>0</v>
      </c>
      <c r="AR479" s="2">
        <v>0</v>
      </c>
      <c r="AV479" s="16"/>
      <c r="AW479" s="18">
        <f t="shared" si="61"/>
        <v>0</v>
      </c>
      <c r="AX479" s="15">
        <v>0</v>
      </c>
      <c r="AY479" s="2">
        <v>0</v>
      </c>
      <c r="AZ479" s="2">
        <v>0</v>
      </c>
      <c r="BA479" s="2">
        <v>0</v>
      </c>
      <c r="BB479" s="2">
        <v>0</v>
      </c>
      <c r="BC479" s="2">
        <v>0</v>
      </c>
      <c r="BD479" s="2">
        <v>0</v>
      </c>
      <c r="BE479" s="2">
        <v>0</v>
      </c>
      <c r="BI479" s="16"/>
      <c r="BJ479" s="18">
        <f t="shared" si="62"/>
        <v>0</v>
      </c>
      <c r="BK479" s="15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R479" s="2">
        <v>0</v>
      </c>
      <c r="BV479" s="16"/>
      <c r="BW479" s="18">
        <f t="shared" si="63"/>
        <v>0</v>
      </c>
      <c r="BX479" s="15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D479" s="2">
        <v>0</v>
      </c>
      <c r="CE479" s="2">
        <v>0</v>
      </c>
      <c r="CI479" s="16"/>
      <c r="CJ479" s="18">
        <f t="shared" si="64"/>
        <v>0</v>
      </c>
      <c r="CK479" s="15">
        <v>0</v>
      </c>
      <c r="CL479" s="2">
        <v>0</v>
      </c>
      <c r="CM479" s="2">
        <v>0</v>
      </c>
      <c r="CN479" s="2">
        <v>0</v>
      </c>
      <c r="CO479" s="2">
        <v>0</v>
      </c>
      <c r="CP479" s="2">
        <v>0</v>
      </c>
      <c r="CQ479" s="2">
        <v>0</v>
      </c>
      <c r="CR479" s="2">
        <v>0</v>
      </c>
      <c r="CV479" s="16"/>
      <c r="CW479" s="18">
        <f t="shared" si="65"/>
        <v>0</v>
      </c>
    </row>
    <row r="480" spans="1:101" ht="13.05" customHeight="1" x14ac:dyDescent="0.2">
      <c r="A480" s="46" t="s">
        <v>101</v>
      </c>
      <c r="B480" s="46" t="s">
        <v>101</v>
      </c>
      <c r="C480" s="91"/>
      <c r="D480" s="46">
        <v>0</v>
      </c>
      <c r="E480" s="46" t="s">
        <v>559</v>
      </c>
      <c r="F480" s="46" t="s">
        <v>559</v>
      </c>
      <c r="G480" s="47" t="s">
        <v>556</v>
      </c>
      <c r="H480" s="71">
        <v>21032</v>
      </c>
      <c r="I480" s="49" t="s">
        <v>547</v>
      </c>
      <c r="J480" s="43"/>
      <c r="K480" s="15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V480" s="16"/>
      <c r="W480" s="18">
        <f t="shared" si="59"/>
        <v>0</v>
      </c>
      <c r="X480" s="15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D480" s="2">
        <v>0</v>
      </c>
      <c r="AE480" s="2">
        <v>0</v>
      </c>
      <c r="AI480" s="16"/>
      <c r="AJ480" s="18">
        <f t="shared" si="60"/>
        <v>0</v>
      </c>
      <c r="AK480" s="15">
        <v>0</v>
      </c>
      <c r="AL480" s="2">
        <v>0</v>
      </c>
      <c r="AM480" s="2">
        <v>0</v>
      </c>
      <c r="AN480" s="2">
        <v>0</v>
      </c>
      <c r="AO480" s="2">
        <v>0</v>
      </c>
      <c r="AP480" s="2">
        <v>0</v>
      </c>
      <c r="AQ480" s="2">
        <v>0</v>
      </c>
      <c r="AR480" s="2">
        <v>0</v>
      </c>
      <c r="AV480" s="16"/>
      <c r="AW480" s="18">
        <f t="shared" si="61"/>
        <v>0</v>
      </c>
      <c r="AX480" s="15">
        <v>0</v>
      </c>
      <c r="AY480" s="2">
        <v>0</v>
      </c>
      <c r="AZ480" s="2">
        <v>0</v>
      </c>
      <c r="BA480" s="2">
        <v>0</v>
      </c>
      <c r="BB480" s="2">
        <v>0</v>
      </c>
      <c r="BC480" s="2">
        <v>0</v>
      </c>
      <c r="BD480" s="2">
        <v>0</v>
      </c>
      <c r="BE480" s="2">
        <v>0</v>
      </c>
      <c r="BI480" s="16"/>
      <c r="BJ480" s="18">
        <f t="shared" si="62"/>
        <v>0</v>
      </c>
      <c r="BK480" s="15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R480" s="2">
        <v>0</v>
      </c>
      <c r="BV480" s="16"/>
      <c r="BW480" s="18">
        <f t="shared" si="63"/>
        <v>0</v>
      </c>
      <c r="BX480" s="15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D480" s="2">
        <v>0</v>
      </c>
      <c r="CE480" s="2">
        <v>0</v>
      </c>
      <c r="CI480" s="16"/>
      <c r="CJ480" s="18">
        <f t="shared" si="64"/>
        <v>0</v>
      </c>
      <c r="CK480" s="15">
        <v>0</v>
      </c>
      <c r="CL480" s="2">
        <v>0</v>
      </c>
      <c r="CM480" s="2">
        <v>0</v>
      </c>
      <c r="CN480" s="2">
        <v>0</v>
      </c>
      <c r="CO480" s="2">
        <v>0</v>
      </c>
      <c r="CP480" s="2">
        <v>0</v>
      </c>
      <c r="CQ480" s="2">
        <v>0</v>
      </c>
      <c r="CR480" s="2">
        <v>0</v>
      </c>
      <c r="CV480" s="16"/>
      <c r="CW480" s="18">
        <f t="shared" si="65"/>
        <v>0</v>
      </c>
    </row>
    <row r="481" spans="1:101" ht="13.05" customHeight="1" x14ac:dyDescent="0.2">
      <c r="A481" s="46" t="s">
        <v>6</v>
      </c>
      <c r="B481" s="46" t="s">
        <v>12</v>
      </c>
      <c r="C481" s="91"/>
      <c r="D481" s="46">
        <v>0</v>
      </c>
      <c r="E481" s="46" t="s">
        <v>559</v>
      </c>
      <c r="F481" s="46" t="s">
        <v>559</v>
      </c>
      <c r="G481" s="47" t="s">
        <v>557</v>
      </c>
      <c r="H481" s="71">
        <v>12854</v>
      </c>
      <c r="I481" s="49" t="s">
        <v>548</v>
      </c>
      <c r="J481" s="43"/>
      <c r="K481" s="15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V481" s="16"/>
      <c r="W481" s="18">
        <f t="shared" si="59"/>
        <v>0</v>
      </c>
      <c r="X481" s="15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2">
        <v>0</v>
      </c>
      <c r="AE481" s="2">
        <v>0</v>
      </c>
      <c r="AI481" s="16"/>
      <c r="AJ481" s="18">
        <f t="shared" si="60"/>
        <v>0</v>
      </c>
      <c r="AK481" s="15">
        <v>0</v>
      </c>
      <c r="AL481" s="2">
        <v>0</v>
      </c>
      <c r="AM481" s="2">
        <v>0</v>
      </c>
      <c r="AN481" s="2">
        <v>0</v>
      </c>
      <c r="AO481" s="2">
        <v>0</v>
      </c>
      <c r="AP481" s="2">
        <v>0</v>
      </c>
      <c r="AQ481" s="2">
        <v>0</v>
      </c>
      <c r="AR481" s="2">
        <v>0</v>
      </c>
      <c r="AV481" s="16"/>
      <c r="AW481" s="18">
        <f t="shared" si="61"/>
        <v>0</v>
      </c>
      <c r="AX481" s="15">
        <v>0</v>
      </c>
      <c r="AY481" s="2">
        <v>0</v>
      </c>
      <c r="AZ481" s="2">
        <v>0</v>
      </c>
      <c r="BA481" s="2">
        <v>0</v>
      </c>
      <c r="BB481" s="2">
        <v>0</v>
      </c>
      <c r="BC481" s="2">
        <v>0</v>
      </c>
      <c r="BD481" s="2">
        <v>0</v>
      </c>
      <c r="BE481" s="2">
        <v>0</v>
      </c>
      <c r="BI481" s="16"/>
      <c r="BJ481" s="18">
        <f t="shared" si="62"/>
        <v>0</v>
      </c>
      <c r="BK481" s="15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R481" s="2">
        <v>0</v>
      </c>
      <c r="BV481" s="16"/>
      <c r="BW481" s="18">
        <f t="shared" si="63"/>
        <v>0</v>
      </c>
      <c r="BX481" s="15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  <c r="CE481" s="2">
        <v>0</v>
      </c>
      <c r="CI481" s="16"/>
      <c r="CJ481" s="18">
        <f t="shared" si="64"/>
        <v>0</v>
      </c>
      <c r="CK481" s="15">
        <v>0</v>
      </c>
      <c r="CL481" s="2">
        <v>0</v>
      </c>
      <c r="CM481" s="2">
        <v>0</v>
      </c>
      <c r="CN481" s="2">
        <v>0</v>
      </c>
      <c r="CO481" s="2">
        <v>0</v>
      </c>
      <c r="CP481" s="2">
        <v>0</v>
      </c>
      <c r="CQ481" s="2">
        <v>0</v>
      </c>
      <c r="CR481" s="2">
        <v>0</v>
      </c>
      <c r="CV481" s="16"/>
      <c r="CW481" s="18">
        <f t="shared" si="65"/>
        <v>0</v>
      </c>
    </row>
    <row r="482" spans="1:101" ht="13.05" customHeight="1" x14ac:dyDescent="0.2">
      <c r="A482" s="46" t="s">
        <v>6</v>
      </c>
      <c r="B482" s="46" t="s">
        <v>48</v>
      </c>
      <c r="C482" s="91"/>
      <c r="D482" s="46">
        <v>0</v>
      </c>
      <c r="E482" s="46" t="s">
        <v>560</v>
      </c>
      <c r="F482" s="46" t="s">
        <v>560</v>
      </c>
      <c r="G482" s="47" t="s">
        <v>552</v>
      </c>
      <c r="H482" s="71">
        <v>26966</v>
      </c>
      <c r="I482" s="49" t="s">
        <v>549</v>
      </c>
      <c r="J482" s="43"/>
      <c r="K482" s="15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V482" s="16"/>
      <c r="W482" s="18">
        <f t="shared" si="59"/>
        <v>0</v>
      </c>
      <c r="X482" s="15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2">
        <v>0</v>
      </c>
      <c r="AE482" s="2">
        <v>0</v>
      </c>
      <c r="AI482" s="16"/>
      <c r="AJ482" s="18">
        <f t="shared" si="60"/>
        <v>0</v>
      </c>
      <c r="AK482" s="15">
        <v>0</v>
      </c>
      <c r="AL482" s="2">
        <v>0</v>
      </c>
      <c r="AM482" s="2">
        <v>0</v>
      </c>
      <c r="AN482" s="2">
        <v>0</v>
      </c>
      <c r="AO482" s="2">
        <v>0</v>
      </c>
      <c r="AP482" s="2">
        <v>0</v>
      </c>
      <c r="AQ482" s="2">
        <v>0</v>
      </c>
      <c r="AR482" s="2">
        <v>0</v>
      </c>
      <c r="AV482" s="16"/>
      <c r="AW482" s="18">
        <f t="shared" si="61"/>
        <v>0</v>
      </c>
      <c r="AX482" s="15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E482" s="2">
        <v>0</v>
      </c>
      <c r="BI482" s="16"/>
      <c r="BJ482" s="18">
        <f t="shared" si="62"/>
        <v>0</v>
      </c>
      <c r="BK482" s="15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R482" s="2">
        <v>0</v>
      </c>
      <c r="BV482" s="16"/>
      <c r="BW482" s="18">
        <f t="shared" si="63"/>
        <v>0</v>
      </c>
      <c r="BX482" s="15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D482" s="2">
        <v>0</v>
      </c>
      <c r="CE482" s="2">
        <v>0</v>
      </c>
      <c r="CI482" s="16"/>
      <c r="CJ482" s="18">
        <f t="shared" si="64"/>
        <v>0</v>
      </c>
      <c r="CK482" s="15">
        <v>0</v>
      </c>
      <c r="CL482" s="2">
        <v>0</v>
      </c>
      <c r="CM482" s="2">
        <v>0</v>
      </c>
      <c r="CN482" s="2">
        <v>0</v>
      </c>
      <c r="CO482" s="2">
        <v>0</v>
      </c>
      <c r="CP482" s="2">
        <v>0</v>
      </c>
      <c r="CQ482" s="2">
        <v>0</v>
      </c>
      <c r="CR482" s="2">
        <v>0</v>
      </c>
      <c r="CV482" s="16"/>
      <c r="CW482" s="18">
        <f t="shared" si="65"/>
        <v>0</v>
      </c>
    </row>
    <row r="483" spans="1:101" ht="13.05" customHeight="1" x14ac:dyDescent="0.2">
      <c r="A483" s="46" t="s">
        <v>6</v>
      </c>
      <c r="B483" s="46" t="s">
        <v>7</v>
      </c>
      <c r="C483" s="91"/>
      <c r="D483" s="46">
        <v>0</v>
      </c>
      <c r="E483" s="46" t="s">
        <v>561</v>
      </c>
      <c r="F483" s="46" t="s">
        <v>561</v>
      </c>
      <c r="G483" s="47" t="s">
        <v>558</v>
      </c>
      <c r="H483" s="71">
        <v>10736</v>
      </c>
      <c r="I483" s="49" t="s">
        <v>550</v>
      </c>
      <c r="J483" s="43"/>
      <c r="K483" s="15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V483" s="16"/>
      <c r="W483" s="18">
        <f t="shared" si="59"/>
        <v>0</v>
      </c>
      <c r="X483" s="15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2">
        <v>0</v>
      </c>
      <c r="AE483" s="2">
        <v>0</v>
      </c>
      <c r="AI483" s="16"/>
      <c r="AJ483" s="18">
        <f t="shared" si="60"/>
        <v>0</v>
      </c>
      <c r="AK483" s="15">
        <v>0</v>
      </c>
      <c r="AL483" s="2">
        <v>0</v>
      </c>
      <c r="AM483" s="2">
        <v>0</v>
      </c>
      <c r="AN483" s="2">
        <v>0</v>
      </c>
      <c r="AO483" s="2">
        <v>0</v>
      </c>
      <c r="AP483" s="2">
        <v>0</v>
      </c>
      <c r="AQ483" s="2">
        <v>0</v>
      </c>
      <c r="AR483" s="2">
        <v>0</v>
      </c>
      <c r="AV483" s="16"/>
      <c r="AW483" s="18">
        <f t="shared" si="61"/>
        <v>0</v>
      </c>
      <c r="AX483" s="15">
        <v>0</v>
      </c>
      <c r="AY483" s="2">
        <v>0</v>
      </c>
      <c r="AZ483" s="2">
        <v>0</v>
      </c>
      <c r="BA483" s="2">
        <v>0</v>
      </c>
      <c r="BB483" s="2">
        <v>0</v>
      </c>
      <c r="BC483" s="2">
        <v>0</v>
      </c>
      <c r="BD483" s="2">
        <v>0</v>
      </c>
      <c r="BE483" s="2">
        <v>0</v>
      </c>
      <c r="BI483" s="16"/>
      <c r="BJ483" s="18">
        <f t="shared" si="62"/>
        <v>0</v>
      </c>
      <c r="BK483" s="15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R483" s="2">
        <v>0</v>
      </c>
      <c r="BV483" s="16"/>
      <c r="BW483" s="18">
        <f t="shared" si="63"/>
        <v>0</v>
      </c>
      <c r="BX483" s="15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  <c r="CE483" s="2">
        <v>0</v>
      </c>
      <c r="CI483" s="16"/>
      <c r="CJ483" s="18">
        <f t="shared" si="64"/>
        <v>0</v>
      </c>
      <c r="CK483" s="15">
        <v>0</v>
      </c>
      <c r="CL483" s="2">
        <v>0</v>
      </c>
      <c r="CM483" s="2">
        <v>0</v>
      </c>
      <c r="CN483" s="2">
        <v>0</v>
      </c>
      <c r="CO483" s="2">
        <v>0</v>
      </c>
      <c r="CP483" s="2">
        <v>0</v>
      </c>
      <c r="CQ483" s="2">
        <v>0</v>
      </c>
      <c r="CR483" s="2">
        <v>0</v>
      </c>
      <c r="CV483" s="16"/>
      <c r="CW483" s="18">
        <f t="shared" si="65"/>
        <v>0</v>
      </c>
    </row>
    <row r="484" spans="1:101" ht="13.05" customHeight="1" x14ac:dyDescent="0.2">
      <c r="A484" s="46" t="s">
        <v>6</v>
      </c>
      <c r="B484" s="46" t="s">
        <v>7</v>
      </c>
      <c r="C484" s="91"/>
      <c r="D484" s="46">
        <v>0</v>
      </c>
      <c r="E484" s="46" t="s">
        <v>560</v>
      </c>
      <c r="F484" s="46" t="s">
        <v>560</v>
      </c>
      <c r="G484" s="47" t="s">
        <v>556</v>
      </c>
      <c r="H484" s="71">
        <v>14320</v>
      </c>
      <c r="I484" s="49" t="s">
        <v>551</v>
      </c>
      <c r="J484" s="43"/>
      <c r="K484" s="15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V484" s="16"/>
      <c r="W484" s="18">
        <f t="shared" si="59"/>
        <v>0</v>
      </c>
      <c r="X484" s="15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D484" s="2">
        <v>0</v>
      </c>
      <c r="AE484" s="2">
        <v>0</v>
      </c>
      <c r="AI484" s="16"/>
      <c r="AJ484" s="18">
        <f t="shared" si="60"/>
        <v>0</v>
      </c>
      <c r="AK484" s="15">
        <v>0</v>
      </c>
      <c r="AL484" s="2">
        <v>0</v>
      </c>
      <c r="AM484" s="2">
        <v>0</v>
      </c>
      <c r="AN484" s="2">
        <v>0</v>
      </c>
      <c r="AO484" s="2">
        <v>0</v>
      </c>
      <c r="AP484" s="2">
        <v>0</v>
      </c>
      <c r="AQ484" s="2">
        <v>0</v>
      </c>
      <c r="AR484" s="2">
        <v>0</v>
      </c>
      <c r="AV484" s="16"/>
      <c r="AW484" s="18">
        <f t="shared" si="61"/>
        <v>0</v>
      </c>
      <c r="AX484" s="15">
        <v>0</v>
      </c>
      <c r="AY484" s="2">
        <v>0</v>
      </c>
      <c r="AZ484" s="2">
        <v>0</v>
      </c>
      <c r="BA484" s="2">
        <v>0</v>
      </c>
      <c r="BB484" s="2">
        <v>0</v>
      </c>
      <c r="BC484" s="2">
        <v>0</v>
      </c>
      <c r="BD484" s="2">
        <v>0</v>
      </c>
      <c r="BE484" s="2">
        <v>0</v>
      </c>
      <c r="BI484" s="16"/>
      <c r="BJ484" s="18">
        <f t="shared" si="62"/>
        <v>0</v>
      </c>
      <c r="BK484" s="15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R484" s="2">
        <v>0</v>
      </c>
      <c r="BV484" s="16"/>
      <c r="BW484" s="18">
        <f t="shared" si="63"/>
        <v>0</v>
      </c>
      <c r="BX484" s="15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  <c r="CE484" s="2">
        <v>0</v>
      </c>
      <c r="CI484" s="16"/>
      <c r="CJ484" s="18">
        <f t="shared" si="64"/>
        <v>0</v>
      </c>
      <c r="CK484" s="15">
        <v>0</v>
      </c>
      <c r="CL484" s="2">
        <v>0</v>
      </c>
      <c r="CM484" s="2">
        <v>0</v>
      </c>
      <c r="CN484" s="2">
        <v>0</v>
      </c>
      <c r="CO484" s="2">
        <v>0</v>
      </c>
      <c r="CP484" s="2">
        <v>0</v>
      </c>
      <c r="CQ484" s="2">
        <v>0</v>
      </c>
      <c r="CR484" s="2">
        <v>0</v>
      </c>
      <c r="CV484" s="16"/>
      <c r="CW484" s="18">
        <f t="shared" si="65"/>
        <v>0</v>
      </c>
    </row>
    <row r="485" spans="1:101" ht="13.05" customHeight="1" x14ac:dyDescent="0.2">
      <c r="A485" s="46" t="s">
        <v>6</v>
      </c>
      <c r="B485" s="46" t="s">
        <v>18</v>
      </c>
      <c r="C485" s="91">
        <v>400</v>
      </c>
      <c r="D485" s="46" t="s">
        <v>634</v>
      </c>
      <c r="E485" s="46" t="s">
        <v>19</v>
      </c>
      <c r="F485" s="46" t="s">
        <v>20</v>
      </c>
      <c r="G485" s="47" t="s">
        <v>33</v>
      </c>
      <c r="H485" s="71">
        <v>32394</v>
      </c>
      <c r="I485" s="49" t="s">
        <v>565</v>
      </c>
      <c r="J485" s="43"/>
      <c r="K485" s="15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V485" s="16"/>
      <c r="W485" s="18">
        <f>SUM(K957:V957)</f>
        <v>0</v>
      </c>
      <c r="X485" s="15">
        <v>0</v>
      </c>
      <c r="Y485" s="2">
        <v>0</v>
      </c>
      <c r="Z485" s="2">
        <v>0</v>
      </c>
      <c r="AA485" s="2">
        <v>0</v>
      </c>
      <c r="AB485" s="2">
        <v>0</v>
      </c>
      <c r="AC485" s="2">
        <v>0</v>
      </c>
      <c r="AD485" s="2">
        <v>0</v>
      </c>
      <c r="AE485" s="2">
        <v>0</v>
      </c>
      <c r="AI485" s="16"/>
      <c r="AJ485" s="18">
        <f>SUM(X957:AI957)</f>
        <v>0</v>
      </c>
      <c r="AK485" s="15">
        <v>0</v>
      </c>
      <c r="AL485" s="2">
        <v>0</v>
      </c>
      <c r="AM485" s="2">
        <v>0</v>
      </c>
      <c r="AN485" s="2">
        <v>0</v>
      </c>
      <c r="AO485" s="2">
        <v>0</v>
      </c>
      <c r="AP485" s="2">
        <v>0</v>
      </c>
      <c r="AQ485" s="2">
        <v>0</v>
      </c>
      <c r="AR485" s="2">
        <v>0</v>
      </c>
      <c r="AV485" s="16"/>
      <c r="AW485" s="18">
        <f>SUM(AK957:AV957)</f>
        <v>0</v>
      </c>
      <c r="AX485" s="15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D485" s="2">
        <v>0</v>
      </c>
      <c r="BE485" s="2">
        <v>0</v>
      </c>
      <c r="BI485" s="16"/>
      <c r="BJ485" s="18">
        <f>SUM(AX957:BI957)</f>
        <v>0</v>
      </c>
      <c r="BK485" s="15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R485" s="2">
        <v>0</v>
      </c>
      <c r="BV485" s="16"/>
      <c r="BW485" s="18">
        <f>SUM(BK957:BV957)</f>
        <v>0</v>
      </c>
      <c r="BX485" s="15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D485" s="2">
        <v>0</v>
      </c>
      <c r="CE485" s="2">
        <v>0</v>
      </c>
      <c r="CI485" s="16"/>
      <c r="CJ485" s="18">
        <f>SUM(BX957:CI957)</f>
        <v>0</v>
      </c>
      <c r="CK485" s="15">
        <v>0</v>
      </c>
      <c r="CL485" s="2">
        <v>0</v>
      </c>
      <c r="CM485" s="2">
        <v>0</v>
      </c>
      <c r="CN485" s="2">
        <v>0</v>
      </c>
      <c r="CO485" s="2">
        <v>0</v>
      </c>
      <c r="CP485" s="2">
        <v>0</v>
      </c>
      <c r="CQ485" s="2">
        <v>0</v>
      </c>
      <c r="CR485" s="2">
        <v>0</v>
      </c>
      <c r="CV485" s="16"/>
      <c r="CW485" s="18">
        <f>SUM(CK957:CV957)</f>
        <v>0</v>
      </c>
    </row>
    <row r="486" spans="1:101" ht="13.05" customHeight="1" x14ac:dyDescent="0.2">
      <c r="A486" s="46" t="s">
        <v>205</v>
      </c>
      <c r="B486" s="46" t="s">
        <v>206</v>
      </c>
      <c r="C486" s="91">
        <v>407</v>
      </c>
      <c r="D486" s="46" t="s">
        <v>636</v>
      </c>
      <c r="E486" s="46" t="s">
        <v>205</v>
      </c>
      <c r="F486" s="46" t="s">
        <v>206</v>
      </c>
      <c r="G486" s="47" t="s">
        <v>33</v>
      </c>
      <c r="H486" s="71">
        <v>32283</v>
      </c>
      <c r="I486" s="49" t="s">
        <v>586</v>
      </c>
      <c r="J486" s="43"/>
      <c r="K486" s="15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V486" s="16"/>
      <c r="W486" s="18">
        <f t="shared" ref="W486:W499" si="66">SUM(K486:V486)</f>
        <v>0</v>
      </c>
      <c r="X486" s="15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  <c r="AD486" s="2">
        <v>0</v>
      </c>
      <c r="AE486" s="2">
        <v>0</v>
      </c>
      <c r="AI486" s="16"/>
      <c r="AJ486" s="18">
        <f t="shared" ref="AJ486:AJ488" si="67">SUM(X486:AI486)</f>
        <v>0</v>
      </c>
      <c r="AK486" s="15">
        <v>0</v>
      </c>
      <c r="AL486" s="2">
        <v>0</v>
      </c>
      <c r="AM486" s="2">
        <v>0</v>
      </c>
      <c r="AN486" s="2">
        <v>0</v>
      </c>
      <c r="AO486" s="2">
        <v>0</v>
      </c>
      <c r="AP486" s="2">
        <v>0</v>
      </c>
      <c r="AQ486" s="2">
        <v>0</v>
      </c>
      <c r="AR486" s="2">
        <v>0</v>
      </c>
      <c r="AV486" s="16"/>
      <c r="AW486" s="18">
        <f t="shared" ref="AW486:AW488" si="68">SUM(AK486:AV486)</f>
        <v>0</v>
      </c>
      <c r="AX486" s="15">
        <v>0</v>
      </c>
      <c r="AY486" s="2">
        <v>0</v>
      </c>
      <c r="AZ486" s="2">
        <v>0</v>
      </c>
      <c r="BA486" s="2">
        <v>0</v>
      </c>
      <c r="BB486" s="2">
        <v>0</v>
      </c>
      <c r="BC486" s="2">
        <v>0</v>
      </c>
      <c r="BD486" s="2">
        <v>0</v>
      </c>
      <c r="BE486" s="2">
        <v>0</v>
      </c>
      <c r="BI486" s="16"/>
      <c r="BJ486" s="18">
        <f t="shared" ref="BJ486:BJ488" si="69">SUM(AX486:BI486)</f>
        <v>0</v>
      </c>
      <c r="BK486" s="15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R486" s="2">
        <v>0</v>
      </c>
      <c r="BV486" s="16"/>
      <c r="BW486" s="18">
        <f t="shared" ref="BW486:BW488" si="70">SUM(BK486:BV486)</f>
        <v>0</v>
      </c>
      <c r="BX486" s="15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D486" s="2">
        <v>0</v>
      </c>
      <c r="CE486" s="2">
        <v>0</v>
      </c>
      <c r="CI486" s="16"/>
      <c r="CJ486" s="18">
        <f t="shared" ref="CJ486:CJ488" si="71">SUM(BX486:CI486)</f>
        <v>0</v>
      </c>
      <c r="CK486" s="15">
        <v>0</v>
      </c>
      <c r="CL486" s="2">
        <v>0</v>
      </c>
      <c r="CM486" s="2">
        <v>0</v>
      </c>
      <c r="CN486" s="2">
        <v>0</v>
      </c>
      <c r="CO486" s="2">
        <v>0</v>
      </c>
      <c r="CP486" s="2">
        <v>0</v>
      </c>
      <c r="CQ486" s="2">
        <v>0</v>
      </c>
      <c r="CR486" s="2">
        <v>0</v>
      </c>
      <c r="CV486" s="16"/>
      <c r="CW486" s="18">
        <f t="shared" ref="CW486:CW488" si="72">SUM(CK486:CV486)</f>
        <v>0</v>
      </c>
    </row>
    <row r="487" spans="1:101" ht="13.05" customHeight="1" x14ac:dyDescent="0.2">
      <c r="A487" s="46" t="s">
        <v>6</v>
      </c>
      <c r="B487" s="46" t="s">
        <v>48</v>
      </c>
      <c r="C487" s="91">
        <v>400</v>
      </c>
      <c r="D487" s="46" t="s">
        <v>634</v>
      </c>
      <c r="E487" s="46" t="s">
        <v>25</v>
      </c>
      <c r="F487" s="46" t="s">
        <v>49</v>
      </c>
      <c r="G487" s="47" t="s">
        <v>40</v>
      </c>
      <c r="H487" s="71">
        <v>32416</v>
      </c>
      <c r="I487" s="49" t="s">
        <v>587</v>
      </c>
      <c r="J487" s="43"/>
      <c r="K487" s="15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V487" s="16"/>
      <c r="W487" s="18">
        <f t="shared" si="66"/>
        <v>0</v>
      </c>
      <c r="X487" s="15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0</v>
      </c>
      <c r="AE487" s="2">
        <v>0</v>
      </c>
      <c r="AI487" s="16"/>
      <c r="AJ487" s="18">
        <f t="shared" si="67"/>
        <v>0</v>
      </c>
      <c r="AK487" s="15">
        <v>0</v>
      </c>
      <c r="AL487" s="2">
        <v>0</v>
      </c>
      <c r="AM487" s="2">
        <v>0</v>
      </c>
      <c r="AN487" s="2">
        <v>0</v>
      </c>
      <c r="AO487" s="2">
        <v>0</v>
      </c>
      <c r="AP487" s="2">
        <v>0</v>
      </c>
      <c r="AQ487" s="2">
        <v>0</v>
      </c>
      <c r="AR487" s="2">
        <v>0</v>
      </c>
      <c r="AV487" s="16"/>
      <c r="AW487" s="18">
        <f t="shared" si="68"/>
        <v>0</v>
      </c>
      <c r="AX487" s="15">
        <v>0</v>
      </c>
      <c r="AY487" s="2">
        <v>0</v>
      </c>
      <c r="AZ487" s="2">
        <v>0</v>
      </c>
      <c r="BA487" s="2">
        <v>0</v>
      </c>
      <c r="BB487" s="2">
        <v>0</v>
      </c>
      <c r="BC487" s="2">
        <v>0</v>
      </c>
      <c r="BD487" s="2">
        <v>0</v>
      </c>
      <c r="BE487" s="2">
        <v>0</v>
      </c>
      <c r="BI487" s="16"/>
      <c r="BJ487" s="18">
        <f t="shared" si="69"/>
        <v>0</v>
      </c>
      <c r="BK487" s="15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R487" s="2">
        <v>0</v>
      </c>
      <c r="BV487" s="16"/>
      <c r="BW487" s="18">
        <f t="shared" si="70"/>
        <v>0</v>
      </c>
      <c r="BX487" s="15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  <c r="CE487" s="2">
        <v>0</v>
      </c>
      <c r="CI487" s="16"/>
      <c r="CJ487" s="18">
        <f t="shared" si="71"/>
        <v>0</v>
      </c>
      <c r="CK487" s="15">
        <v>0</v>
      </c>
      <c r="CL487" s="2">
        <v>0</v>
      </c>
      <c r="CM487" s="2">
        <v>0</v>
      </c>
      <c r="CN487" s="2">
        <v>0</v>
      </c>
      <c r="CO487" s="2">
        <v>0</v>
      </c>
      <c r="CP487" s="2">
        <v>0</v>
      </c>
      <c r="CQ487" s="2">
        <v>0</v>
      </c>
      <c r="CR487" s="2">
        <v>0</v>
      </c>
      <c r="CV487" s="16"/>
      <c r="CW487" s="18">
        <f t="shared" si="72"/>
        <v>0</v>
      </c>
    </row>
    <row r="488" spans="1:101" ht="13.05" customHeight="1" x14ac:dyDescent="0.2">
      <c r="A488" s="46" t="s">
        <v>15</v>
      </c>
      <c r="B488" s="46" t="s">
        <v>16</v>
      </c>
      <c r="C488" s="91">
        <v>401</v>
      </c>
      <c r="D488" s="46" t="s">
        <v>16</v>
      </c>
      <c r="E488" s="46" t="s">
        <v>15</v>
      </c>
      <c r="F488" s="46" t="s">
        <v>449</v>
      </c>
      <c r="G488" s="47" t="s">
        <v>33</v>
      </c>
      <c r="H488" s="71">
        <v>32291</v>
      </c>
      <c r="I488" s="49" t="s">
        <v>588</v>
      </c>
      <c r="J488" s="43"/>
      <c r="K488" s="15">
        <v>9</v>
      </c>
      <c r="L488" s="2">
        <v>0</v>
      </c>
      <c r="M488" s="2">
        <v>4</v>
      </c>
      <c r="N488" s="2">
        <v>53</v>
      </c>
      <c r="O488" s="2">
        <v>63</v>
      </c>
      <c r="P488" s="2">
        <v>0</v>
      </c>
      <c r="Q488" s="2">
        <v>59</v>
      </c>
      <c r="R488" s="2">
        <v>38</v>
      </c>
      <c r="V488" s="16"/>
      <c r="W488" s="18">
        <f t="shared" si="66"/>
        <v>226</v>
      </c>
      <c r="X488" s="15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  <c r="AD488" s="2">
        <v>0</v>
      </c>
      <c r="AE488" s="2">
        <v>0</v>
      </c>
      <c r="AI488" s="16"/>
      <c r="AJ488" s="18">
        <f t="shared" si="67"/>
        <v>0</v>
      </c>
      <c r="AK488" s="15">
        <v>9</v>
      </c>
      <c r="AL488" s="2">
        <v>0</v>
      </c>
      <c r="AM488" s="2">
        <v>4</v>
      </c>
      <c r="AN488" s="2">
        <v>47</v>
      </c>
      <c r="AO488" s="2">
        <v>61</v>
      </c>
      <c r="AP488" s="2">
        <v>0</v>
      </c>
      <c r="AQ488" s="2">
        <v>53</v>
      </c>
      <c r="AR488" s="2">
        <v>33</v>
      </c>
      <c r="AV488" s="16"/>
      <c r="AW488" s="18">
        <f t="shared" si="68"/>
        <v>207</v>
      </c>
      <c r="AX488" s="15">
        <v>0</v>
      </c>
      <c r="AY488" s="2">
        <v>0</v>
      </c>
      <c r="AZ488" s="2">
        <v>0</v>
      </c>
      <c r="BA488" s="2">
        <v>0</v>
      </c>
      <c r="BB488" s="2">
        <v>0</v>
      </c>
      <c r="BC488" s="2">
        <v>0</v>
      </c>
      <c r="BD488" s="2">
        <v>0</v>
      </c>
      <c r="BE488" s="2">
        <v>0</v>
      </c>
      <c r="BI488" s="16"/>
      <c r="BJ488" s="18">
        <f t="shared" si="69"/>
        <v>0</v>
      </c>
      <c r="BK488" s="15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R488" s="2">
        <v>0</v>
      </c>
      <c r="BV488" s="16"/>
      <c r="BW488" s="18">
        <f t="shared" si="70"/>
        <v>0</v>
      </c>
      <c r="BX488" s="15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  <c r="CE488" s="2">
        <v>0</v>
      </c>
      <c r="CI488" s="16"/>
      <c r="CJ488" s="18">
        <f t="shared" si="71"/>
        <v>0</v>
      </c>
      <c r="CK488" s="15">
        <v>0</v>
      </c>
      <c r="CL488" s="2">
        <v>0</v>
      </c>
      <c r="CM488" s="2">
        <v>0</v>
      </c>
      <c r="CN488" s="2">
        <v>0</v>
      </c>
      <c r="CO488" s="2">
        <v>0</v>
      </c>
      <c r="CP488" s="2">
        <v>0</v>
      </c>
      <c r="CQ488" s="2">
        <v>0</v>
      </c>
      <c r="CR488" s="2">
        <v>0</v>
      </c>
      <c r="CV488" s="16"/>
      <c r="CW488" s="18">
        <f t="shared" si="72"/>
        <v>0</v>
      </c>
    </row>
    <row r="489" spans="1:101" ht="13.05" customHeight="1" x14ac:dyDescent="0.2">
      <c r="A489" s="46" t="s">
        <v>205</v>
      </c>
      <c r="B489" s="46" t="s">
        <v>206</v>
      </c>
      <c r="C489" s="91">
        <v>407</v>
      </c>
      <c r="D489" s="46" t="s">
        <v>636</v>
      </c>
      <c r="E489" s="46" t="s">
        <v>205</v>
      </c>
      <c r="F489" s="46" t="s">
        <v>243</v>
      </c>
      <c r="G489" s="47" t="s">
        <v>40</v>
      </c>
      <c r="H489" s="71">
        <v>32710</v>
      </c>
      <c r="I489" s="49" t="s">
        <v>594</v>
      </c>
      <c r="J489" s="43"/>
      <c r="K489" s="15">
        <v>299</v>
      </c>
      <c r="L489" s="2">
        <v>120</v>
      </c>
      <c r="M489" s="2">
        <v>63</v>
      </c>
      <c r="N489" s="2">
        <v>35</v>
      </c>
      <c r="O489" s="2">
        <v>23</v>
      </c>
      <c r="P489" s="2">
        <v>16</v>
      </c>
      <c r="Q489" s="2">
        <v>9</v>
      </c>
      <c r="R489" s="2">
        <v>7</v>
      </c>
      <c r="V489" s="16"/>
      <c r="W489" s="18">
        <f t="shared" ref="W489" si="73">SUM(K489:V489)</f>
        <v>572</v>
      </c>
      <c r="X489" s="15">
        <v>9</v>
      </c>
      <c r="Y489" s="2">
        <v>2</v>
      </c>
      <c r="Z489" s="2">
        <v>2</v>
      </c>
      <c r="AA489" s="2">
        <v>0</v>
      </c>
      <c r="AB489" s="2">
        <v>3</v>
      </c>
      <c r="AC489" s="2">
        <v>7</v>
      </c>
      <c r="AD489" s="2">
        <v>4</v>
      </c>
      <c r="AE489" s="2">
        <v>1</v>
      </c>
      <c r="AI489" s="16"/>
      <c r="AJ489" s="18">
        <f t="shared" ref="AJ489" si="74">SUM(X489:AI489)</f>
        <v>28</v>
      </c>
      <c r="AK489" s="15">
        <v>280</v>
      </c>
      <c r="AL489" s="2">
        <v>122</v>
      </c>
      <c r="AM489" s="2">
        <v>58</v>
      </c>
      <c r="AN489" s="2">
        <v>33</v>
      </c>
      <c r="AO489" s="2">
        <v>22</v>
      </c>
      <c r="AP489" s="2">
        <v>16</v>
      </c>
      <c r="AQ489" s="2">
        <v>14</v>
      </c>
      <c r="AR489" s="2">
        <v>6</v>
      </c>
      <c r="AV489" s="16"/>
      <c r="AW489" s="18">
        <f t="shared" ref="AW489" si="75">SUM(AK489:AV489)</f>
        <v>551</v>
      </c>
      <c r="AX489" s="15">
        <v>0</v>
      </c>
      <c r="AY489" s="2">
        <v>0</v>
      </c>
      <c r="AZ489" s="2">
        <v>0</v>
      </c>
      <c r="BA489" s="2">
        <v>0</v>
      </c>
      <c r="BB489" s="2">
        <v>0</v>
      </c>
      <c r="BC489" s="2">
        <v>0</v>
      </c>
      <c r="BD489" s="2">
        <v>0</v>
      </c>
      <c r="BE489" s="2">
        <v>0</v>
      </c>
      <c r="BI489" s="16"/>
      <c r="BJ489" s="18">
        <f t="shared" ref="BJ489" si="76">SUM(AX489:BI489)</f>
        <v>0</v>
      </c>
      <c r="BK489" s="15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R489" s="2">
        <v>0</v>
      </c>
      <c r="BV489" s="16"/>
      <c r="BW489" s="18">
        <f t="shared" ref="BW489" si="77">SUM(BK489:BV489)</f>
        <v>0</v>
      </c>
      <c r="BX489" s="15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  <c r="CE489" s="2">
        <v>0</v>
      </c>
      <c r="CI489" s="16"/>
      <c r="CJ489" s="18">
        <f t="shared" ref="CJ489" si="78">SUM(BX489:CI489)</f>
        <v>0</v>
      </c>
      <c r="CK489" s="15">
        <v>0</v>
      </c>
      <c r="CL489" s="2">
        <v>0</v>
      </c>
      <c r="CM489" s="2">
        <v>0</v>
      </c>
      <c r="CN489" s="2">
        <v>0</v>
      </c>
      <c r="CO489" s="2">
        <v>0</v>
      </c>
      <c r="CP489" s="2">
        <v>0</v>
      </c>
      <c r="CQ489" s="2">
        <v>0</v>
      </c>
      <c r="CR489" s="2">
        <v>0</v>
      </c>
      <c r="CV489" s="16"/>
      <c r="CW489" s="18">
        <f t="shared" ref="CW489" si="79">SUM(CK489:CV489)</f>
        <v>0</v>
      </c>
    </row>
    <row r="490" spans="1:101" ht="13.05" customHeight="1" x14ac:dyDescent="0.2">
      <c r="A490" s="46" t="s">
        <v>205</v>
      </c>
      <c r="B490" s="46" t="s">
        <v>206</v>
      </c>
      <c r="C490" s="91">
        <v>407</v>
      </c>
      <c r="D490" s="46" t="s">
        <v>636</v>
      </c>
      <c r="E490" s="46" t="s">
        <v>205</v>
      </c>
      <c r="F490" s="46" t="s">
        <v>243</v>
      </c>
      <c r="G490" s="47" t="s">
        <v>59</v>
      </c>
      <c r="H490" s="71">
        <v>21486</v>
      </c>
      <c r="I490" s="49" t="s">
        <v>534</v>
      </c>
      <c r="J490" s="43"/>
      <c r="K490" s="15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V490" s="16"/>
      <c r="W490" s="18">
        <f t="shared" si="66"/>
        <v>0</v>
      </c>
      <c r="X490" s="15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D490" s="2">
        <v>0</v>
      </c>
      <c r="AE490" s="2">
        <v>0</v>
      </c>
      <c r="AI490" s="16"/>
      <c r="AJ490" s="18">
        <f t="shared" ref="AJ490" si="80">SUM(X490:AI490)</f>
        <v>0</v>
      </c>
      <c r="AK490" s="15">
        <v>0</v>
      </c>
      <c r="AL490" s="2">
        <v>0</v>
      </c>
      <c r="AM490" s="2">
        <v>0</v>
      </c>
      <c r="AN490" s="2">
        <v>0</v>
      </c>
      <c r="AO490" s="2">
        <v>0</v>
      </c>
      <c r="AP490" s="2">
        <v>0</v>
      </c>
      <c r="AQ490" s="2">
        <v>0</v>
      </c>
      <c r="AR490" s="2">
        <v>0</v>
      </c>
      <c r="AV490" s="16"/>
      <c r="AW490" s="18">
        <f t="shared" ref="AW490" si="81">SUM(AK490:AV490)</f>
        <v>0</v>
      </c>
      <c r="AX490" s="15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E490" s="2">
        <v>0</v>
      </c>
      <c r="BI490" s="16"/>
      <c r="BJ490" s="18">
        <f t="shared" ref="BJ490" si="82">SUM(AX490:BI490)</f>
        <v>0</v>
      </c>
      <c r="BK490" s="15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R490" s="2">
        <v>0</v>
      </c>
      <c r="BV490" s="16"/>
      <c r="BW490" s="18">
        <f t="shared" ref="BW490" si="83">SUM(BK490:BV490)</f>
        <v>0</v>
      </c>
      <c r="BX490" s="15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  <c r="CE490" s="2">
        <v>0</v>
      </c>
      <c r="CI490" s="16"/>
      <c r="CJ490" s="18">
        <f t="shared" ref="CJ490" si="84">SUM(BX490:CI490)</f>
        <v>0</v>
      </c>
      <c r="CK490" s="15">
        <v>0</v>
      </c>
      <c r="CL490" s="2">
        <v>0</v>
      </c>
      <c r="CM490" s="2">
        <v>0</v>
      </c>
      <c r="CN490" s="2">
        <v>0</v>
      </c>
      <c r="CO490" s="2">
        <v>0</v>
      </c>
      <c r="CP490" s="2">
        <v>0</v>
      </c>
      <c r="CQ490" s="2">
        <v>0</v>
      </c>
      <c r="CR490" s="2">
        <v>0</v>
      </c>
      <c r="CV490" s="16"/>
      <c r="CW490" s="18">
        <f t="shared" ref="CW490" si="85">SUM(CK490:CV490)</f>
        <v>0</v>
      </c>
    </row>
    <row r="491" spans="1:101" ht="13.05" customHeight="1" x14ac:dyDescent="0.2">
      <c r="A491" s="46" t="s">
        <v>22</v>
      </c>
      <c r="B491" s="46" t="s">
        <v>23</v>
      </c>
      <c r="C491" s="91">
        <v>406</v>
      </c>
      <c r="D491" s="46" t="s">
        <v>635</v>
      </c>
      <c r="E491" s="46" t="s">
        <v>22</v>
      </c>
      <c r="F491" s="46" t="s">
        <v>23</v>
      </c>
      <c r="G491" s="47" t="s">
        <v>33</v>
      </c>
      <c r="H491" s="71">
        <v>32367</v>
      </c>
      <c r="I491" s="49" t="s">
        <v>603</v>
      </c>
      <c r="J491" s="43"/>
      <c r="K491" s="15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V491" s="16"/>
      <c r="W491" s="18">
        <f t="shared" si="66"/>
        <v>0</v>
      </c>
      <c r="X491" s="15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D491" s="2">
        <v>0</v>
      </c>
      <c r="AE491" s="2">
        <v>0</v>
      </c>
      <c r="AI491" s="16"/>
      <c r="AJ491" s="18">
        <f t="shared" ref="AJ491:AJ499" si="86">SUM(X491:AI491)</f>
        <v>0</v>
      </c>
      <c r="AK491" s="15">
        <v>0</v>
      </c>
      <c r="AL491" s="2">
        <v>0</v>
      </c>
      <c r="AM491" s="2">
        <v>0</v>
      </c>
      <c r="AN491" s="2">
        <v>0</v>
      </c>
      <c r="AO491" s="2">
        <v>0</v>
      </c>
      <c r="AP491" s="2">
        <v>0</v>
      </c>
      <c r="AQ491" s="2">
        <v>0</v>
      </c>
      <c r="AR491" s="2">
        <v>0</v>
      </c>
      <c r="AV491" s="16"/>
      <c r="AW491" s="18">
        <f t="shared" ref="AW491:AW499" si="87">SUM(AK491:AV491)</f>
        <v>0</v>
      </c>
      <c r="AX491" s="15">
        <v>0</v>
      </c>
      <c r="AY491" s="2">
        <v>0</v>
      </c>
      <c r="AZ491" s="2">
        <v>0</v>
      </c>
      <c r="BA491" s="2">
        <v>0</v>
      </c>
      <c r="BB491" s="2">
        <v>0</v>
      </c>
      <c r="BC491" s="2">
        <v>0</v>
      </c>
      <c r="BD491" s="2">
        <v>0</v>
      </c>
      <c r="BE491" s="2">
        <v>0</v>
      </c>
      <c r="BI491" s="16"/>
      <c r="BJ491" s="18">
        <f t="shared" ref="BJ491:BJ499" si="88">SUM(AX491:BI491)</f>
        <v>0</v>
      </c>
      <c r="BK491" s="15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R491" s="2">
        <v>0</v>
      </c>
      <c r="BV491" s="16"/>
      <c r="BW491" s="18">
        <f t="shared" ref="BW491:BW499" si="89">SUM(BK491:BV491)</f>
        <v>0</v>
      </c>
      <c r="BX491" s="15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  <c r="CE491" s="2">
        <v>0</v>
      </c>
      <c r="CI491" s="16"/>
      <c r="CJ491" s="18">
        <f t="shared" ref="CJ491:CJ499" si="90">SUM(BX491:CI491)</f>
        <v>0</v>
      </c>
      <c r="CK491" s="15">
        <v>0</v>
      </c>
      <c r="CL491" s="2">
        <v>0</v>
      </c>
      <c r="CM491" s="2">
        <v>0</v>
      </c>
      <c r="CN491" s="2">
        <v>0</v>
      </c>
      <c r="CO491" s="2">
        <v>0</v>
      </c>
      <c r="CP491" s="2">
        <v>0</v>
      </c>
      <c r="CQ491" s="2">
        <v>0</v>
      </c>
      <c r="CR491" s="2">
        <v>0</v>
      </c>
      <c r="CV491" s="16"/>
      <c r="CW491" s="18">
        <f t="shared" ref="CW491:CW499" si="91">SUM(CK491:CV491)</f>
        <v>0</v>
      </c>
    </row>
    <row r="492" spans="1:101" ht="13.05" customHeight="1" x14ac:dyDescent="0.2">
      <c r="A492" s="46" t="s">
        <v>22</v>
      </c>
      <c r="B492" s="46" t="s">
        <v>23</v>
      </c>
      <c r="C492" s="91">
        <v>406</v>
      </c>
      <c r="D492" s="46" t="s">
        <v>635</v>
      </c>
      <c r="E492" s="46" t="s">
        <v>22</v>
      </c>
      <c r="F492" s="46" t="s">
        <v>23</v>
      </c>
      <c r="G492" s="47" t="s">
        <v>33</v>
      </c>
      <c r="H492" s="71">
        <v>32534</v>
      </c>
      <c r="I492" s="49" t="s">
        <v>604</v>
      </c>
      <c r="J492" s="43"/>
      <c r="K492" s="15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V492" s="16"/>
      <c r="W492" s="18">
        <f t="shared" si="66"/>
        <v>0</v>
      </c>
      <c r="X492" s="15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D492" s="2">
        <v>0</v>
      </c>
      <c r="AE492" s="2">
        <v>0</v>
      </c>
      <c r="AI492" s="16"/>
      <c r="AJ492" s="18">
        <f t="shared" si="86"/>
        <v>0</v>
      </c>
      <c r="AK492" s="15">
        <v>0</v>
      </c>
      <c r="AL492" s="2">
        <v>0</v>
      </c>
      <c r="AM492" s="2">
        <v>0</v>
      </c>
      <c r="AN492" s="2">
        <v>0</v>
      </c>
      <c r="AO492" s="2">
        <v>0</v>
      </c>
      <c r="AP492" s="2">
        <v>0</v>
      </c>
      <c r="AQ492" s="2">
        <v>0</v>
      </c>
      <c r="AR492" s="2">
        <v>0</v>
      </c>
      <c r="AV492" s="16"/>
      <c r="AW492" s="18">
        <f t="shared" si="87"/>
        <v>0</v>
      </c>
      <c r="AX492" s="15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0</v>
      </c>
      <c r="BD492" s="2">
        <v>0</v>
      </c>
      <c r="BE492" s="2">
        <v>0</v>
      </c>
      <c r="BI492" s="16"/>
      <c r="BJ492" s="18">
        <f t="shared" si="88"/>
        <v>0</v>
      </c>
      <c r="BK492" s="15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R492" s="2">
        <v>0</v>
      </c>
      <c r="BV492" s="16"/>
      <c r="BW492" s="18">
        <f t="shared" si="89"/>
        <v>0</v>
      </c>
      <c r="BX492" s="15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  <c r="CE492" s="2">
        <v>0</v>
      </c>
      <c r="CI492" s="16"/>
      <c r="CJ492" s="18">
        <f t="shared" si="90"/>
        <v>0</v>
      </c>
      <c r="CK492" s="15">
        <v>0</v>
      </c>
      <c r="CL492" s="2">
        <v>0</v>
      </c>
      <c r="CM492" s="2">
        <v>0</v>
      </c>
      <c r="CN492" s="2">
        <v>0</v>
      </c>
      <c r="CO492" s="2">
        <v>0</v>
      </c>
      <c r="CP492" s="2">
        <v>0</v>
      </c>
      <c r="CQ492" s="2">
        <v>0</v>
      </c>
      <c r="CR492" s="2">
        <v>0</v>
      </c>
      <c r="CV492" s="16"/>
      <c r="CW492" s="18">
        <f t="shared" si="91"/>
        <v>0</v>
      </c>
    </row>
    <row r="493" spans="1:101" ht="13.05" customHeight="1" x14ac:dyDescent="0.2">
      <c r="A493" s="46" t="s">
        <v>22</v>
      </c>
      <c r="B493" s="46" t="s">
        <v>23</v>
      </c>
      <c r="C493" s="91">
        <v>406</v>
      </c>
      <c r="D493" s="46" t="s">
        <v>635</v>
      </c>
      <c r="E493" s="46" t="s">
        <v>22</v>
      </c>
      <c r="F493" s="46" t="s">
        <v>23</v>
      </c>
      <c r="G493" s="47" t="s">
        <v>33</v>
      </c>
      <c r="H493" s="71">
        <v>32646</v>
      </c>
      <c r="I493" s="49" t="s">
        <v>605</v>
      </c>
      <c r="J493" s="43"/>
      <c r="K493" s="15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V493" s="16"/>
      <c r="W493" s="18">
        <f t="shared" si="66"/>
        <v>0</v>
      </c>
      <c r="X493" s="15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0</v>
      </c>
      <c r="AE493" s="2">
        <v>0</v>
      </c>
      <c r="AI493" s="16"/>
      <c r="AJ493" s="18">
        <f t="shared" si="86"/>
        <v>0</v>
      </c>
      <c r="AK493" s="15">
        <v>0</v>
      </c>
      <c r="AL493" s="2">
        <v>0</v>
      </c>
      <c r="AM493" s="2">
        <v>0</v>
      </c>
      <c r="AN493" s="2">
        <v>0</v>
      </c>
      <c r="AO493" s="2">
        <v>0</v>
      </c>
      <c r="AP493" s="2">
        <v>0</v>
      </c>
      <c r="AQ493" s="2">
        <v>0</v>
      </c>
      <c r="AR493" s="2">
        <v>0</v>
      </c>
      <c r="AV493" s="16"/>
      <c r="AW493" s="18">
        <f t="shared" si="87"/>
        <v>0</v>
      </c>
      <c r="AX493" s="15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D493" s="2">
        <v>0</v>
      </c>
      <c r="BE493" s="2">
        <v>0</v>
      </c>
      <c r="BI493" s="16"/>
      <c r="BJ493" s="18">
        <f t="shared" si="88"/>
        <v>0</v>
      </c>
      <c r="BK493" s="15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R493" s="2">
        <v>0</v>
      </c>
      <c r="BV493" s="16"/>
      <c r="BW493" s="18">
        <f t="shared" si="89"/>
        <v>0</v>
      </c>
      <c r="BX493" s="15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D493" s="2">
        <v>0</v>
      </c>
      <c r="CE493" s="2">
        <v>0</v>
      </c>
      <c r="CI493" s="16"/>
      <c r="CJ493" s="18">
        <f t="shared" si="90"/>
        <v>0</v>
      </c>
      <c r="CK493" s="15">
        <v>0</v>
      </c>
      <c r="CL493" s="2">
        <v>0</v>
      </c>
      <c r="CM493" s="2">
        <v>0</v>
      </c>
      <c r="CN493" s="2">
        <v>0</v>
      </c>
      <c r="CO493" s="2">
        <v>0</v>
      </c>
      <c r="CP493" s="2">
        <v>0</v>
      </c>
      <c r="CQ493" s="2">
        <v>0</v>
      </c>
      <c r="CR493" s="2">
        <v>0</v>
      </c>
      <c r="CV493" s="16"/>
      <c r="CW493" s="18">
        <f t="shared" si="91"/>
        <v>0</v>
      </c>
    </row>
    <row r="494" spans="1:101" ht="13.05" customHeight="1" x14ac:dyDescent="0.2">
      <c r="A494" s="46" t="s">
        <v>22</v>
      </c>
      <c r="B494" s="46" t="s">
        <v>23</v>
      </c>
      <c r="C494" s="91">
        <v>406</v>
      </c>
      <c r="D494" s="46" t="s">
        <v>635</v>
      </c>
      <c r="E494" s="46" t="s">
        <v>22</v>
      </c>
      <c r="F494" s="46" t="s">
        <v>23</v>
      </c>
      <c r="G494" s="47" t="s">
        <v>33</v>
      </c>
      <c r="H494" s="71">
        <v>32517</v>
      </c>
      <c r="I494" s="49" t="s">
        <v>606</v>
      </c>
      <c r="J494" s="43"/>
      <c r="K494" s="15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V494" s="16"/>
      <c r="W494" s="18">
        <f t="shared" si="66"/>
        <v>0</v>
      </c>
      <c r="X494" s="15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D494" s="2">
        <v>0</v>
      </c>
      <c r="AE494" s="2">
        <v>0</v>
      </c>
      <c r="AI494" s="16"/>
      <c r="AJ494" s="18">
        <f t="shared" si="86"/>
        <v>0</v>
      </c>
      <c r="AK494" s="15">
        <v>0</v>
      </c>
      <c r="AL494" s="2">
        <v>0</v>
      </c>
      <c r="AM494" s="2">
        <v>0</v>
      </c>
      <c r="AN494" s="2">
        <v>0</v>
      </c>
      <c r="AO494" s="2">
        <v>0</v>
      </c>
      <c r="AP494" s="2">
        <v>0</v>
      </c>
      <c r="AQ494" s="2">
        <v>0</v>
      </c>
      <c r="AR494" s="2">
        <v>0</v>
      </c>
      <c r="AV494" s="16"/>
      <c r="AW494" s="18">
        <f t="shared" si="87"/>
        <v>0</v>
      </c>
      <c r="AX494" s="15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D494" s="2">
        <v>0</v>
      </c>
      <c r="BE494" s="2">
        <v>0</v>
      </c>
      <c r="BI494" s="16"/>
      <c r="BJ494" s="18">
        <f t="shared" si="88"/>
        <v>0</v>
      </c>
      <c r="BK494" s="15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R494" s="2">
        <v>0</v>
      </c>
      <c r="BV494" s="16"/>
      <c r="BW494" s="18">
        <f t="shared" si="89"/>
        <v>0</v>
      </c>
      <c r="BX494" s="15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  <c r="CE494" s="2">
        <v>0</v>
      </c>
      <c r="CI494" s="16"/>
      <c r="CJ494" s="18">
        <f t="shared" si="90"/>
        <v>0</v>
      </c>
      <c r="CK494" s="15">
        <v>0</v>
      </c>
      <c r="CL494" s="2">
        <v>0</v>
      </c>
      <c r="CM494" s="2">
        <v>0</v>
      </c>
      <c r="CN494" s="2">
        <v>0</v>
      </c>
      <c r="CO494" s="2">
        <v>0</v>
      </c>
      <c r="CP494" s="2">
        <v>0</v>
      </c>
      <c r="CQ494" s="2">
        <v>0</v>
      </c>
      <c r="CR494" s="2">
        <v>0</v>
      </c>
      <c r="CV494" s="16"/>
      <c r="CW494" s="18">
        <f t="shared" si="91"/>
        <v>0</v>
      </c>
    </row>
    <row r="495" spans="1:101" ht="13.05" customHeight="1" x14ac:dyDescent="0.2">
      <c r="A495" s="46" t="s">
        <v>205</v>
      </c>
      <c r="B495" s="46" t="s">
        <v>206</v>
      </c>
      <c r="C495" s="91">
        <v>407</v>
      </c>
      <c r="D495" s="46" t="s">
        <v>636</v>
      </c>
      <c r="E495" s="46" t="s">
        <v>205</v>
      </c>
      <c r="F495" s="46" t="s">
        <v>228</v>
      </c>
      <c r="G495" s="47" t="s">
        <v>33</v>
      </c>
      <c r="H495" s="71">
        <v>32719</v>
      </c>
      <c r="I495" s="49" t="s">
        <v>607</v>
      </c>
      <c r="J495" s="43"/>
      <c r="K495" s="15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V495" s="16"/>
      <c r="W495" s="18">
        <f t="shared" si="66"/>
        <v>0</v>
      </c>
      <c r="X495" s="15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D495" s="2">
        <v>0</v>
      </c>
      <c r="AE495" s="2">
        <v>0</v>
      </c>
      <c r="AI495" s="16"/>
      <c r="AJ495" s="18">
        <f t="shared" si="86"/>
        <v>0</v>
      </c>
      <c r="AK495" s="15">
        <v>0</v>
      </c>
      <c r="AL495" s="2">
        <v>0</v>
      </c>
      <c r="AM495" s="2">
        <v>0</v>
      </c>
      <c r="AN495" s="2">
        <v>0</v>
      </c>
      <c r="AO495" s="2">
        <v>0</v>
      </c>
      <c r="AP495" s="2">
        <v>0</v>
      </c>
      <c r="AQ495" s="2">
        <v>0</v>
      </c>
      <c r="AR495" s="2">
        <v>0</v>
      </c>
      <c r="AV495" s="16"/>
      <c r="AW495" s="18">
        <f t="shared" si="87"/>
        <v>0</v>
      </c>
      <c r="AX495" s="15">
        <v>0</v>
      </c>
      <c r="AY495" s="2">
        <v>0</v>
      </c>
      <c r="AZ495" s="2">
        <v>0</v>
      </c>
      <c r="BA495" s="2">
        <v>0</v>
      </c>
      <c r="BB495" s="2">
        <v>0</v>
      </c>
      <c r="BC495" s="2">
        <v>0</v>
      </c>
      <c r="BD495" s="2">
        <v>0</v>
      </c>
      <c r="BE495" s="2">
        <v>0</v>
      </c>
      <c r="BI495" s="16"/>
      <c r="BJ495" s="18">
        <f t="shared" si="88"/>
        <v>0</v>
      </c>
      <c r="BK495" s="15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R495" s="2">
        <v>0</v>
      </c>
      <c r="BV495" s="16"/>
      <c r="BW495" s="18">
        <f t="shared" si="89"/>
        <v>0</v>
      </c>
      <c r="BX495" s="15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D495" s="2">
        <v>0</v>
      </c>
      <c r="CE495" s="2">
        <v>0</v>
      </c>
      <c r="CI495" s="16"/>
      <c r="CJ495" s="18">
        <f t="shared" si="90"/>
        <v>0</v>
      </c>
      <c r="CK495" s="15">
        <v>0</v>
      </c>
      <c r="CL495" s="2">
        <v>0</v>
      </c>
      <c r="CM495" s="2">
        <v>0</v>
      </c>
      <c r="CN495" s="2">
        <v>0</v>
      </c>
      <c r="CO495" s="2">
        <v>0</v>
      </c>
      <c r="CP495" s="2">
        <v>0</v>
      </c>
      <c r="CQ495" s="2">
        <v>0</v>
      </c>
      <c r="CR495" s="2">
        <v>0</v>
      </c>
      <c r="CV495" s="16"/>
      <c r="CW495" s="18">
        <f t="shared" si="91"/>
        <v>0</v>
      </c>
    </row>
    <row r="496" spans="1:101" ht="13.05" customHeight="1" x14ac:dyDescent="0.2">
      <c r="A496" s="46" t="s">
        <v>22</v>
      </c>
      <c r="B496" s="46" t="s">
        <v>23</v>
      </c>
      <c r="C496" s="91">
        <v>406</v>
      </c>
      <c r="D496" s="46" t="s">
        <v>635</v>
      </c>
      <c r="E496" s="46" t="s">
        <v>22</v>
      </c>
      <c r="F496" s="46" t="s">
        <v>23</v>
      </c>
      <c r="G496" s="47" t="s">
        <v>33</v>
      </c>
      <c r="H496" s="71">
        <v>32745</v>
      </c>
      <c r="I496" s="49" t="s">
        <v>608</v>
      </c>
      <c r="J496" s="43"/>
      <c r="K496" s="15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V496" s="16"/>
      <c r="W496" s="18">
        <f t="shared" si="66"/>
        <v>0</v>
      </c>
      <c r="X496" s="15">
        <v>0</v>
      </c>
      <c r="Y496" s="2">
        <v>0</v>
      </c>
      <c r="Z496" s="2">
        <v>0</v>
      </c>
      <c r="AA496" s="2">
        <v>0</v>
      </c>
      <c r="AB496" s="2">
        <v>0</v>
      </c>
      <c r="AC496" s="2">
        <v>0</v>
      </c>
      <c r="AD496" s="2">
        <v>0</v>
      </c>
      <c r="AE496" s="2">
        <v>0</v>
      </c>
      <c r="AI496" s="16"/>
      <c r="AJ496" s="18">
        <f t="shared" si="86"/>
        <v>0</v>
      </c>
      <c r="AK496" s="15">
        <v>0</v>
      </c>
      <c r="AL496" s="2">
        <v>0</v>
      </c>
      <c r="AM496" s="2">
        <v>0</v>
      </c>
      <c r="AN496" s="2">
        <v>0</v>
      </c>
      <c r="AO496" s="2">
        <v>0</v>
      </c>
      <c r="AP496" s="2">
        <v>0</v>
      </c>
      <c r="AQ496" s="2">
        <v>0</v>
      </c>
      <c r="AR496" s="2">
        <v>0</v>
      </c>
      <c r="AV496" s="16"/>
      <c r="AW496" s="18">
        <f t="shared" si="87"/>
        <v>0</v>
      </c>
      <c r="AX496" s="15">
        <v>0</v>
      </c>
      <c r="AY496" s="2">
        <v>0</v>
      </c>
      <c r="AZ496" s="2">
        <v>0</v>
      </c>
      <c r="BA496" s="2">
        <v>0</v>
      </c>
      <c r="BB496" s="2">
        <v>0</v>
      </c>
      <c r="BC496" s="2">
        <v>0</v>
      </c>
      <c r="BD496" s="2">
        <v>0</v>
      </c>
      <c r="BE496" s="2">
        <v>0</v>
      </c>
      <c r="BI496" s="16"/>
      <c r="BJ496" s="18">
        <f t="shared" si="88"/>
        <v>0</v>
      </c>
      <c r="BK496" s="15">
        <v>0</v>
      </c>
      <c r="BL496" s="2">
        <v>0</v>
      </c>
      <c r="BM496" s="2">
        <v>0</v>
      </c>
      <c r="BN496" s="2">
        <v>0</v>
      </c>
      <c r="BO496" s="2">
        <v>0</v>
      </c>
      <c r="BP496" s="2">
        <v>0</v>
      </c>
      <c r="BQ496" s="2">
        <v>0</v>
      </c>
      <c r="BR496" s="2">
        <v>0</v>
      </c>
      <c r="BV496" s="16"/>
      <c r="BW496" s="18">
        <f t="shared" si="89"/>
        <v>0</v>
      </c>
      <c r="BX496" s="15">
        <v>0</v>
      </c>
      <c r="BY496" s="2">
        <v>0</v>
      </c>
      <c r="BZ496" s="2">
        <v>0</v>
      </c>
      <c r="CA496" s="2">
        <v>0</v>
      </c>
      <c r="CB496" s="2">
        <v>0</v>
      </c>
      <c r="CC496" s="2">
        <v>0</v>
      </c>
      <c r="CD496" s="2">
        <v>0</v>
      </c>
      <c r="CE496" s="2">
        <v>0</v>
      </c>
      <c r="CI496" s="16"/>
      <c r="CJ496" s="18">
        <f t="shared" si="90"/>
        <v>0</v>
      </c>
      <c r="CK496" s="15">
        <v>0</v>
      </c>
      <c r="CL496" s="2">
        <v>0</v>
      </c>
      <c r="CM496" s="2">
        <v>0</v>
      </c>
      <c r="CN496" s="2">
        <v>0</v>
      </c>
      <c r="CO496" s="2">
        <v>0</v>
      </c>
      <c r="CP496" s="2">
        <v>0</v>
      </c>
      <c r="CQ496" s="2">
        <v>0</v>
      </c>
      <c r="CR496" s="2">
        <v>0</v>
      </c>
      <c r="CV496" s="16"/>
      <c r="CW496" s="18">
        <f t="shared" si="91"/>
        <v>0</v>
      </c>
    </row>
    <row r="497" spans="1:102" ht="13.05" customHeight="1" x14ac:dyDescent="0.2">
      <c r="A497" s="46" t="s">
        <v>205</v>
      </c>
      <c r="B497" s="46" t="s">
        <v>242</v>
      </c>
      <c r="C497" s="91">
        <v>407</v>
      </c>
      <c r="D497" s="46" t="s">
        <v>636</v>
      </c>
      <c r="E497" s="46" t="s">
        <v>205</v>
      </c>
      <c r="F497" s="46" t="s">
        <v>243</v>
      </c>
      <c r="G497" s="47" t="s">
        <v>33</v>
      </c>
      <c r="H497" s="71">
        <v>32709</v>
      </c>
      <c r="I497" s="49" t="s">
        <v>609</v>
      </c>
      <c r="J497" s="43"/>
      <c r="K497" s="15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V497" s="16"/>
      <c r="W497" s="18">
        <f t="shared" si="66"/>
        <v>0</v>
      </c>
      <c r="X497" s="15">
        <v>0</v>
      </c>
      <c r="Y497" s="2">
        <v>0</v>
      </c>
      <c r="Z497" s="2">
        <v>0</v>
      </c>
      <c r="AA497" s="2">
        <v>0</v>
      </c>
      <c r="AB497" s="2">
        <v>0</v>
      </c>
      <c r="AC497" s="2">
        <v>0</v>
      </c>
      <c r="AD497" s="2">
        <v>0</v>
      </c>
      <c r="AE497" s="2">
        <v>0</v>
      </c>
      <c r="AI497" s="16"/>
      <c r="AJ497" s="18">
        <f t="shared" si="86"/>
        <v>0</v>
      </c>
      <c r="AK497" s="15">
        <v>0</v>
      </c>
      <c r="AL497" s="2">
        <v>0</v>
      </c>
      <c r="AM497" s="2">
        <v>0</v>
      </c>
      <c r="AN497" s="2">
        <v>0</v>
      </c>
      <c r="AO497" s="2">
        <v>0</v>
      </c>
      <c r="AP497" s="2">
        <v>0</v>
      </c>
      <c r="AQ497" s="2">
        <v>0</v>
      </c>
      <c r="AR497" s="2">
        <v>0</v>
      </c>
      <c r="AV497" s="16"/>
      <c r="AW497" s="18">
        <f t="shared" si="87"/>
        <v>0</v>
      </c>
      <c r="AX497" s="15">
        <v>0</v>
      </c>
      <c r="AY497" s="2">
        <v>0</v>
      </c>
      <c r="AZ497" s="2">
        <v>0</v>
      </c>
      <c r="BA497" s="2">
        <v>0</v>
      </c>
      <c r="BB497" s="2">
        <v>0</v>
      </c>
      <c r="BC497" s="2">
        <v>0</v>
      </c>
      <c r="BD497" s="2">
        <v>0</v>
      </c>
      <c r="BE497" s="2">
        <v>0</v>
      </c>
      <c r="BI497" s="16"/>
      <c r="BJ497" s="18">
        <f t="shared" si="88"/>
        <v>0</v>
      </c>
      <c r="BK497" s="15">
        <v>0</v>
      </c>
      <c r="BL497" s="2">
        <v>0</v>
      </c>
      <c r="BM497" s="2">
        <v>0</v>
      </c>
      <c r="BN497" s="2">
        <v>0</v>
      </c>
      <c r="BO497" s="2">
        <v>0</v>
      </c>
      <c r="BP497" s="2">
        <v>0</v>
      </c>
      <c r="BQ497" s="2">
        <v>0</v>
      </c>
      <c r="BR497" s="2">
        <v>0</v>
      </c>
      <c r="BV497" s="16"/>
      <c r="BW497" s="18">
        <f t="shared" si="89"/>
        <v>0</v>
      </c>
      <c r="BX497" s="15">
        <v>0</v>
      </c>
      <c r="BY497" s="2">
        <v>0</v>
      </c>
      <c r="BZ497" s="2">
        <v>0</v>
      </c>
      <c r="CA497" s="2">
        <v>0</v>
      </c>
      <c r="CB497" s="2">
        <v>0</v>
      </c>
      <c r="CC497" s="2">
        <v>0</v>
      </c>
      <c r="CD497" s="2">
        <v>0</v>
      </c>
      <c r="CE497" s="2">
        <v>0</v>
      </c>
      <c r="CI497" s="16"/>
      <c r="CJ497" s="18">
        <f t="shared" si="90"/>
        <v>0</v>
      </c>
      <c r="CK497" s="15">
        <v>0</v>
      </c>
      <c r="CL497" s="2">
        <v>0</v>
      </c>
      <c r="CM497" s="2">
        <v>0</v>
      </c>
      <c r="CN497" s="2">
        <v>0</v>
      </c>
      <c r="CO497" s="2">
        <v>0</v>
      </c>
      <c r="CP497" s="2">
        <v>0</v>
      </c>
      <c r="CQ497" s="2">
        <v>0</v>
      </c>
      <c r="CR497" s="2">
        <v>0</v>
      </c>
      <c r="CV497" s="16"/>
      <c r="CW497" s="18">
        <f t="shared" si="91"/>
        <v>0</v>
      </c>
    </row>
    <row r="498" spans="1:102" ht="13.05" customHeight="1" x14ac:dyDescent="0.2">
      <c r="A498" s="46" t="s">
        <v>15</v>
      </c>
      <c r="B498" s="46" t="s">
        <v>16</v>
      </c>
      <c r="C498" s="91">
        <v>401</v>
      </c>
      <c r="D498" s="46" t="s">
        <v>16</v>
      </c>
      <c r="E498" s="46" t="s">
        <v>15</v>
      </c>
      <c r="F498" s="46" t="s">
        <v>438</v>
      </c>
      <c r="G498" s="47" t="s">
        <v>33</v>
      </c>
      <c r="H498" s="71">
        <v>32465</v>
      </c>
      <c r="I498" s="49" t="s">
        <v>610</v>
      </c>
      <c r="J498" s="43"/>
      <c r="K498" s="15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V498" s="16"/>
      <c r="W498" s="18">
        <f t="shared" si="66"/>
        <v>0</v>
      </c>
      <c r="X498" s="15">
        <v>0</v>
      </c>
      <c r="Y498" s="2">
        <v>0</v>
      </c>
      <c r="Z498" s="2">
        <v>0</v>
      </c>
      <c r="AA498" s="2">
        <v>0</v>
      </c>
      <c r="AB498" s="2">
        <v>0</v>
      </c>
      <c r="AC498" s="2">
        <v>0</v>
      </c>
      <c r="AD498" s="2">
        <v>0</v>
      </c>
      <c r="AE498" s="2">
        <v>0</v>
      </c>
      <c r="AI498" s="16"/>
      <c r="AJ498" s="18">
        <f t="shared" si="86"/>
        <v>0</v>
      </c>
      <c r="AK498" s="15">
        <v>0</v>
      </c>
      <c r="AL498" s="2">
        <v>0</v>
      </c>
      <c r="AM498" s="2">
        <v>0</v>
      </c>
      <c r="AN498" s="2">
        <v>0</v>
      </c>
      <c r="AO498" s="2">
        <v>0</v>
      </c>
      <c r="AP498" s="2">
        <v>0</v>
      </c>
      <c r="AQ498" s="2">
        <v>0</v>
      </c>
      <c r="AR498" s="2">
        <v>0</v>
      </c>
      <c r="AV498" s="16"/>
      <c r="AW498" s="18">
        <f t="shared" si="87"/>
        <v>0</v>
      </c>
      <c r="AX498" s="15">
        <v>0</v>
      </c>
      <c r="AY498" s="2">
        <v>0</v>
      </c>
      <c r="AZ498" s="2">
        <v>0</v>
      </c>
      <c r="BA498" s="2">
        <v>0</v>
      </c>
      <c r="BB498" s="2">
        <v>0</v>
      </c>
      <c r="BC498" s="2">
        <v>0</v>
      </c>
      <c r="BD498" s="2">
        <v>0</v>
      </c>
      <c r="BE498" s="2">
        <v>0</v>
      </c>
      <c r="BI498" s="16"/>
      <c r="BJ498" s="18">
        <f t="shared" si="88"/>
        <v>0</v>
      </c>
      <c r="BK498" s="15">
        <v>0</v>
      </c>
      <c r="BL498" s="2">
        <v>0</v>
      </c>
      <c r="BM498" s="2">
        <v>0</v>
      </c>
      <c r="BN498" s="2">
        <v>0</v>
      </c>
      <c r="BO498" s="2">
        <v>0</v>
      </c>
      <c r="BP498" s="2">
        <v>0</v>
      </c>
      <c r="BQ498" s="2">
        <v>0</v>
      </c>
      <c r="BR498" s="2">
        <v>0</v>
      </c>
      <c r="BV498" s="16"/>
      <c r="BW498" s="18">
        <f t="shared" si="89"/>
        <v>0</v>
      </c>
      <c r="BX498" s="15">
        <v>0</v>
      </c>
      <c r="BY498" s="2">
        <v>0</v>
      </c>
      <c r="BZ498" s="2">
        <v>0</v>
      </c>
      <c r="CA498" s="2">
        <v>0</v>
      </c>
      <c r="CB498" s="2">
        <v>0</v>
      </c>
      <c r="CC498" s="2">
        <v>0</v>
      </c>
      <c r="CD498" s="2">
        <v>0</v>
      </c>
      <c r="CE498" s="2">
        <v>0</v>
      </c>
      <c r="CI498" s="16"/>
      <c r="CJ498" s="18">
        <f t="shared" si="90"/>
        <v>0</v>
      </c>
      <c r="CK498" s="15">
        <v>0</v>
      </c>
      <c r="CL498" s="2">
        <v>0</v>
      </c>
      <c r="CM498" s="2">
        <v>0</v>
      </c>
      <c r="CN498" s="2">
        <v>0</v>
      </c>
      <c r="CO498" s="2">
        <v>0</v>
      </c>
      <c r="CP498" s="2">
        <v>0</v>
      </c>
      <c r="CQ498" s="2">
        <v>0</v>
      </c>
      <c r="CR498" s="2">
        <v>0</v>
      </c>
      <c r="CV498" s="16"/>
      <c r="CW498" s="18">
        <f t="shared" si="91"/>
        <v>0</v>
      </c>
    </row>
    <row r="499" spans="1:102" ht="13.05" customHeight="1" x14ac:dyDescent="0.2">
      <c r="A499" s="46" t="s">
        <v>15</v>
      </c>
      <c r="B499" s="46" t="s">
        <v>390</v>
      </c>
      <c r="C499" s="91">
        <v>401</v>
      </c>
      <c r="D499" s="46" t="s">
        <v>16</v>
      </c>
      <c r="E499" s="46" t="s">
        <v>15</v>
      </c>
      <c r="F499" s="46" t="s">
        <v>390</v>
      </c>
      <c r="G499" s="47" t="s">
        <v>33</v>
      </c>
      <c r="H499" s="71">
        <v>33095</v>
      </c>
      <c r="I499" s="49" t="s">
        <v>611</v>
      </c>
      <c r="J499" s="43"/>
      <c r="K499" s="15">
        <v>1</v>
      </c>
      <c r="L499" s="2">
        <v>23</v>
      </c>
      <c r="M499" s="2">
        <v>0</v>
      </c>
      <c r="N499" s="2">
        <v>0</v>
      </c>
      <c r="O499" s="2">
        <v>0</v>
      </c>
      <c r="P499" s="2">
        <v>5</v>
      </c>
      <c r="Q499" s="2">
        <v>7</v>
      </c>
      <c r="R499" s="2">
        <v>0</v>
      </c>
      <c r="V499" s="16"/>
      <c r="W499" s="18">
        <f t="shared" si="66"/>
        <v>36</v>
      </c>
      <c r="X499" s="15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  <c r="AD499" s="2">
        <v>0</v>
      </c>
      <c r="AE499" s="2">
        <v>0</v>
      </c>
      <c r="AI499" s="16"/>
      <c r="AJ499" s="18">
        <f t="shared" si="86"/>
        <v>0</v>
      </c>
      <c r="AK499" s="15">
        <v>0</v>
      </c>
      <c r="AL499" s="2">
        <v>15</v>
      </c>
      <c r="AM499" s="2">
        <v>0</v>
      </c>
      <c r="AN499" s="2">
        <v>0</v>
      </c>
      <c r="AO499" s="2">
        <v>0</v>
      </c>
      <c r="AP499" s="2">
        <v>3</v>
      </c>
      <c r="AQ499" s="2">
        <v>6</v>
      </c>
      <c r="AR499" s="2">
        <v>0</v>
      </c>
      <c r="AV499" s="16"/>
      <c r="AW499" s="18">
        <f t="shared" si="87"/>
        <v>24</v>
      </c>
      <c r="AX499" s="15">
        <v>0</v>
      </c>
      <c r="AY499" s="2">
        <v>0</v>
      </c>
      <c r="AZ499" s="2">
        <v>0</v>
      </c>
      <c r="BA499" s="2">
        <v>0</v>
      </c>
      <c r="BB499" s="2">
        <v>0</v>
      </c>
      <c r="BC499" s="2">
        <v>0</v>
      </c>
      <c r="BD499" s="2">
        <v>0</v>
      </c>
      <c r="BE499" s="2">
        <v>0</v>
      </c>
      <c r="BI499" s="16"/>
      <c r="BJ499" s="18">
        <f t="shared" si="88"/>
        <v>0</v>
      </c>
      <c r="BK499" s="15">
        <v>0</v>
      </c>
      <c r="BL499" s="2">
        <v>0</v>
      </c>
      <c r="BM499" s="2">
        <v>0</v>
      </c>
      <c r="BN499" s="2">
        <v>0</v>
      </c>
      <c r="BO499" s="2">
        <v>0</v>
      </c>
      <c r="BP499" s="2">
        <v>0</v>
      </c>
      <c r="BQ499" s="2">
        <v>0</v>
      </c>
      <c r="BR499" s="2">
        <v>0</v>
      </c>
      <c r="BV499" s="16"/>
      <c r="BW499" s="18">
        <f t="shared" si="89"/>
        <v>0</v>
      </c>
      <c r="BX499" s="15">
        <v>0</v>
      </c>
      <c r="BY499" s="2">
        <v>0</v>
      </c>
      <c r="BZ499" s="2">
        <v>0</v>
      </c>
      <c r="CA499" s="2">
        <v>0</v>
      </c>
      <c r="CB499" s="2">
        <v>0</v>
      </c>
      <c r="CC499" s="2">
        <v>0</v>
      </c>
      <c r="CD499" s="2">
        <v>0</v>
      </c>
      <c r="CE499" s="2">
        <v>0</v>
      </c>
      <c r="CI499" s="16"/>
      <c r="CJ499" s="18">
        <f t="shared" si="90"/>
        <v>0</v>
      </c>
      <c r="CK499" s="15">
        <v>0</v>
      </c>
      <c r="CL499" s="2">
        <v>0</v>
      </c>
      <c r="CM499" s="2">
        <v>0</v>
      </c>
      <c r="CN499" s="2">
        <v>0</v>
      </c>
      <c r="CO499" s="2">
        <v>0</v>
      </c>
      <c r="CP499" s="2">
        <v>0</v>
      </c>
      <c r="CQ499" s="2">
        <v>0</v>
      </c>
      <c r="CR499" s="2">
        <v>0</v>
      </c>
      <c r="CV499" s="16"/>
      <c r="CW499" s="18">
        <f t="shared" si="91"/>
        <v>0</v>
      </c>
    </row>
    <row r="500" spans="1:102" ht="13.05" customHeight="1" x14ac:dyDescent="0.2">
      <c r="A500" s="46" t="s">
        <v>465</v>
      </c>
      <c r="B500" s="46" t="s">
        <v>511</v>
      </c>
      <c r="C500" s="91">
        <v>404</v>
      </c>
      <c r="D500" s="46" t="s">
        <v>465</v>
      </c>
      <c r="E500" s="46" t="s">
        <v>465</v>
      </c>
      <c r="F500" s="46" t="s">
        <v>498</v>
      </c>
      <c r="G500" s="47" t="s">
        <v>33</v>
      </c>
      <c r="H500" s="71">
        <v>33130</v>
      </c>
      <c r="I500" s="49" t="s">
        <v>613</v>
      </c>
      <c r="J500" s="43"/>
      <c r="K500" s="15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V500" s="16"/>
      <c r="W500" s="18">
        <f t="shared" ref="W500:W502" si="92">SUM(K500:V500)</f>
        <v>0</v>
      </c>
      <c r="X500" s="15">
        <v>0</v>
      </c>
      <c r="Y500" s="2">
        <v>0</v>
      </c>
      <c r="Z500" s="2">
        <v>0</v>
      </c>
      <c r="AA500" s="2">
        <v>0</v>
      </c>
      <c r="AB500" s="2">
        <v>0</v>
      </c>
      <c r="AC500" s="2">
        <v>0</v>
      </c>
      <c r="AD500" s="2">
        <v>0</v>
      </c>
      <c r="AE500" s="2">
        <v>0</v>
      </c>
      <c r="AI500" s="16"/>
      <c r="AJ500" s="18">
        <f t="shared" ref="AJ500:AJ502" si="93">SUM(X500:AI500)</f>
        <v>0</v>
      </c>
      <c r="AK500" s="15">
        <v>0</v>
      </c>
      <c r="AL500" s="2">
        <v>0</v>
      </c>
      <c r="AM500" s="2">
        <v>0</v>
      </c>
      <c r="AN500" s="2">
        <v>0</v>
      </c>
      <c r="AO500" s="2">
        <v>0</v>
      </c>
      <c r="AP500" s="2">
        <v>0</v>
      </c>
      <c r="AQ500" s="2">
        <v>0</v>
      </c>
      <c r="AR500" s="2">
        <v>0</v>
      </c>
      <c r="AV500" s="16"/>
      <c r="AW500" s="18">
        <f t="shared" ref="AW500:AW502" si="94">SUM(AK500:AV500)</f>
        <v>0</v>
      </c>
      <c r="AX500" s="15">
        <v>0</v>
      </c>
      <c r="AY500" s="2">
        <v>0</v>
      </c>
      <c r="AZ500" s="2">
        <v>0</v>
      </c>
      <c r="BA500" s="2">
        <v>0</v>
      </c>
      <c r="BB500" s="2">
        <v>0</v>
      </c>
      <c r="BC500" s="2">
        <v>0</v>
      </c>
      <c r="BD500" s="2">
        <v>0</v>
      </c>
      <c r="BE500" s="2">
        <v>0</v>
      </c>
      <c r="BI500" s="16"/>
      <c r="BJ500" s="18">
        <f t="shared" ref="BJ500:BJ502" si="95">SUM(AX500:BI500)</f>
        <v>0</v>
      </c>
      <c r="BK500" s="15">
        <v>0</v>
      </c>
      <c r="BL500" s="2">
        <v>0</v>
      </c>
      <c r="BM500" s="2">
        <v>0</v>
      </c>
      <c r="BN500" s="2">
        <v>0</v>
      </c>
      <c r="BO500" s="2">
        <v>0</v>
      </c>
      <c r="BP500" s="2">
        <v>0</v>
      </c>
      <c r="BQ500" s="2">
        <v>0</v>
      </c>
      <c r="BR500" s="2">
        <v>0</v>
      </c>
      <c r="BV500" s="16"/>
      <c r="BW500" s="18">
        <f t="shared" ref="BW500:BW502" si="96">SUM(BK500:BV500)</f>
        <v>0</v>
      </c>
      <c r="BX500" s="15">
        <v>0</v>
      </c>
      <c r="BY500" s="2">
        <v>0</v>
      </c>
      <c r="BZ500" s="2">
        <v>0</v>
      </c>
      <c r="CA500" s="2">
        <v>0</v>
      </c>
      <c r="CB500" s="2">
        <v>0</v>
      </c>
      <c r="CC500" s="2">
        <v>0</v>
      </c>
      <c r="CD500" s="2">
        <v>0</v>
      </c>
      <c r="CE500" s="2">
        <v>0</v>
      </c>
      <c r="CI500" s="16"/>
      <c r="CJ500" s="18">
        <f t="shared" ref="CJ500:CJ502" si="97">SUM(BX500:CI500)</f>
        <v>0</v>
      </c>
      <c r="CK500" s="15">
        <v>0</v>
      </c>
      <c r="CL500" s="2">
        <v>0</v>
      </c>
      <c r="CM500" s="2">
        <v>0</v>
      </c>
      <c r="CN500" s="2">
        <v>0</v>
      </c>
      <c r="CO500" s="2">
        <v>0</v>
      </c>
      <c r="CP500" s="2">
        <v>0</v>
      </c>
      <c r="CQ500" s="2">
        <v>0</v>
      </c>
      <c r="CR500" s="2">
        <v>0</v>
      </c>
      <c r="CV500" s="16"/>
      <c r="CW500" s="18">
        <f t="shared" ref="CW500:CW502" si="98">SUM(CK500:CV500)</f>
        <v>0</v>
      </c>
      <c r="CX500" s="1" t="s">
        <v>612</v>
      </c>
    </row>
    <row r="501" spans="1:102" ht="13.05" customHeight="1" x14ac:dyDescent="0.2">
      <c r="A501" s="46" t="s">
        <v>205</v>
      </c>
      <c r="B501" s="46" t="s">
        <v>242</v>
      </c>
      <c r="C501" s="91">
        <v>407</v>
      </c>
      <c r="D501" s="46" t="s">
        <v>636</v>
      </c>
      <c r="E501" s="46" t="s">
        <v>205</v>
      </c>
      <c r="F501" s="46" t="s">
        <v>243</v>
      </c>
      <c r="G501" s="47" t="s">
        <v>40</v>
      </c>
      <c r="H501" s="71">
        <v>32852</v>
      </c>
      <c r="I501" s="49" t="s">
        <v>614</v>
      </c>
      <c r="J501" s="43"/>
      <c r="K501" s="15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V501" s="16"/>
      <c r="W501" s="18">
        <f t="shared" si="92"/>
        <v>0</v>
      </c>
      <c r="X501" s="15">
        <v>0</v>
      </c>
      <c r="Y501" s="2">
        <v>0</v>
      </c>
      <c r="Z501" s="2">
        <v>0</v>
      </c>
      <c r="AA501" s="2">
        <v>0</v>
      </c>
      <c r="AB501" s="2">
        <v>0</v>
      </c>
      <c r="AC501" s="2">
        <v>0</v>
      </c>
      <c r="AD501" s="2">
        <v>0</v>
      </c>
      <c r="AE501" s="2">
        <v>0</v>
      </c>
      <c r="AI501" s="16"/>
      <c r="AJ501" s="18">
        <f t="shared" si="93"/>
        <v>0</v>
      </c>
      <c r="AK501" s="15">
        <v>0</v>
      </c>
      <c r="AL501" s="2">
        <v>0</v>
      </c>
      <c r="AM501" s="2">
        <v>0</v>
      </c>
      <c r="AN501" s="2">
        <v>0</v>
      </c>
      <c r="AO501" s="2">
        <v>0</v>
      </c>
      <c r="AP501" s="2">
        <v>0</v>
      </c>
      <c r="AQ501" s="2">
        <v>0</v>
      </c>
      <c r="AR501" s="2">
        <v>0</v>
      </c>
      <c r="AV501" s="16"/>
      <c r="AW501" s="18">
        <f t="shared" si="94"/>
        <v>0</v>
      </c>
      <c r="AX501" s="15">
        <v>0</v>
      </c>
      <c r="AY501" s="2">
        <v>0</v>
      </c>
      <c r="AZ501" s="2">
        <v>0</v>
      </c>
      <c r="BA501" s="2">
        <v>0</v>
      </c>
      <c r="BB501" s="2">
        <v>0</v>
      </c>
      <c r="BC501" s="2">
        <v>0</v>
      </c>
      <c r="BD501" s="2">
        <v>0</v>
      </c>
      <c r="BE501" s="2">
        <v>0</v>
      </c>
      <c r="BI501" s="16"/>
      <c r="BJ501" s="18">
        <f t="shared" si="95"/>
        <v>0</v>
      </c>
      <c r="BK501" s="15">
        <v>0</v>
      </c>
      <c r="BL501" s="2">
        <v>0</v>
      </c>
      <c r="BM501" s="2">
        <v>0</v>
      </c>
      <c r="BN501" s="2">
        <v>0</v>
      </c>
      <c r="BO501" s="2">
        <v>0</v>
      </c>
      <c r="BP501" s="2">
        <v>0</v>
      </c>
      <c r="BQ501" s="2">
        <v>0</v>
      </c>
      <c r="BR501" s="2">
        <v>0</v>
      </c>
      <c r="BV501" s="16"/>
      <c r="BW501" s="18">
        <f t="shared" si="96"/>
        <v>0</v>
      </c>
      <c r="BX501" s="15">
        <v>0</v>
      </c>
      <c r="BY501" s="2">
        <v>0</v>
      </c>
      <c r="BZ501" s="2">
        <v>0</v>
      </c>
      <c r="CA501" s="2">
        <v>0</v>
      </c>
      <c r="CB501" s="2">
        <v>0</v>
      </c>
      <c r="CC501" s="2">
        <v>0</v>
      </c>
      <c r="CD501" s="2">
        <v>0</v>
      </c>
      <c r="CE501" s="2">
        <v>0</v>
      </c>
      <c r="CI501" s="16"/>
      <c r="CJ501" s="18">
        <f t="shared" si="97"/>
        <v>0</v>
      </c>
      <c r="CK501" s="15">
        <v>0</v>
      </c>
      <c r="CL501" s="2">
        <v>0</v>
      </c>
      <c r="CM501" s="2">
        <v>0</v>
      </c>
      <c r="CN501" s="2">
        <v>0</v>
      </c>
      <c r="CO501" s="2">
        <v>0</v>
      </c>
      <c r="CP501" s="2">
        <v>0</v>
      </c>
      <c r="CQ501" s="2">
        <v>0</v>
      </c>
      <c r="CR501" s="2">
        <v>0</v>
      </c>
      <c r="CV501" s="16"/>
      <c r="CW501" s="18">
        <f t="shared" si="98"/>
        <v>0</v>
      </c>
    </row>
    <row r="502" spans="1:102" ht="13.05" customHeight="1" x14ac:dyDescent="0.2">
      <c r="A502" s="46" t="s">
        <v>205</v>
      </c>
      <c r="B502" s="46" t="s">
        <v>242</v>
      </c>
      <c r="C502" s="91">
        <v>407</v>
      </c>
      <c r="D502" s="46" t="s">
        <v>636</v>
      </c>
      <c r="E502" s="46" t="s">
        <v>205</v>
      </c>
      <c r="F502" s="46" t="s">
        <v>243</v>
      </c>
      <c r="G502" s="47" t="s">
        <v>33</v>
      </c>
      <c r="H502" s="71">
        <v>32851</v>
      </c>
      <c r="I502" s="49" t="s">
        <v>615</v>
      </c>
      <c r="J502" s="43"/>
      <c r="K502" s="15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V502" s="16"/>
      <c r="W502" s="18">
        <f t="shared" si="92"/>
        <v>0</v>
      </c>
      <c r="X502" s="15">
        <v>0</v>
      </c>
      <c r="Y502" s="2">
        <v>0</v>
      </c>
      <c r="Z502" s="2">
        <v>0</v>
      </c>
      <c r="AA502" s="2">
        <v>0</v>
      </c>
      <c r="AB502" s="2">
        <v>0</v>
      </c>
      <c r="AC502" s="2">
        <v>0</v>
      </c>
      <c r="AD502" s="2">
        <v>0</v>
      </c>
      <c r="AE502" s="2">
        <v>0</v>
      </c>
      <c r="AI502" s="16"/>
      <c r="AJ502" s="18">
        <f t="shared" si="93"/>
        <v>0</v>
      </c>
      <c r="AK502" s="15">
        <v>0</v>
      </c>
      <c r="AL502" s="2">
        <v>0</v>
      </c>
      <c r="AM502" s="2">
        <v>0</v>
      </c>
      <c r="AN502" s="2">
        <v>0</v>
      </c>
      <c r="AO502" s="2">
        <v>0</v>
      </c>
      <c r="AP502" s="2">
        <v>0</v>
      </c>
      <c r="AQ502" s="2">
        <v>0</v>
      </c>
      <c r="AR502" s="2">
        <v>0</v>
      </c>
      <c r="AV502" s="16"/>
      <c r="AW502" s="18">
        <f t="shared" si="94"/>
        <v>0</v>
      </c>
      <c r="AX502" s="15">
        <v>0</v>
      </c>
      <c r="AY502" s="2">
        <v>0</v>
      </c>
      <c r="AZ502" s="2">
        <v>0</v>
      </c>
      <c r="BA502" s="2">
        <v>0</v>
      </c>
      <c r="BB502" s="2">
        <v>0</v>
      </c>
      <c r="BC502" s="2">
        <v>0</v>
      </c>
      <c r="BD502" s="2">
        <v>0</v>
      </c>
      <c r="BE502" s="2">
        <v>0</v>
      </c>
      <c r="BI502" s="16"/>
      <c r="BJ502" s="18">
        <f t="shared" si="95"/>
        <v>0</v>
      </c>
      <c r="BK502" s="15">
        <v>0</v>
      </c>
      <c r="BL502" s="2">
        <v>0</v>
      </c>
      <c r="BM502" s="2">
        <v>0</v>
      </c>
      <c r="BN502" s="2">
        <v>0</v>
      </c>
      <c r="BO502" s="2">
        <v>0</v>
      </c>
      <c r="BP502" s="2">
        <v>0</v>
      </c>
      <c r="BQ502" s="2">
        <v>0</v>
      </c>
      <c r="BR502" s="2">
        <v>0</v>
      </c>
      <c r="BV502" s="16"/>
      <c r="BW502" s="18">
        <f t="shared" si="96"/>
        <v>0</v>
      </c>
      <c r="BX502" s="15">
        <v>0</v>
      </c>
      <c r="BY502" s="2">
        <v>0</v>
      </c>
      <c r="BZ502" s="2">
        <v>0</v>
      </c>
      <c r="CA502" s="2">
        <v>0</v>
      </c>
      <c r="CB502" s="2">
        <v>0</v>
      </c>
      <c r="CC502" s="2">
        <v>0</v>
      </c>
      <c r="CD502" s="2">
        <v>0</v>
      </c>
      <c r="CE502" s="2">
        <v>0</v>
      </c>
      <c r="CI502" s="16"/>
      <c r="CJ502" s="18">
        <f t="shared" si="97"/>
        <v>0</v>
      </c>
      <c r="CK502" s="15">
        <v>0</v>
      </c>
      <c r="CL502" s="2">
        <v>0</v>
      </c>
      <c r="CM502" s="2">
        <v>0</v>
      </c>
      <c r="CN502" s="2">
        <v>0</v>
      </c>
      <c r="CO502" s="2">
        <v>0</v>
      </c>
      <c r="CP502" s="2">
        <v>0</v>
      </c>
      <c r="CQ502" s="2">
        <v>0</v>
      </c>
      <c r="CR502" s="2">
        <v>0</v>
      </c>
      <c r="CV502" s="16"/>
      <c r="CW502" s="18">
        <f t="shared" si="98"/>
        <v>0</v>
      </c>
    </row>
    <row r="503" spans="1:102" ht="13.05" customHeight="1" x14ac:dyDescent="0.2">
      <c r="A503" s="46" t="s">
        <v>15</v>
      </c>
      <c r="B503" s="46" t="s">
        <v>449</v>
      </c>
      <c r="C503" s="91">
        <v>401</v>
      </c>
      <c r="D503" s="46" t="s">
        <v>16</v>
      </c>
      <c r="E503" s="46" t="s">
        <v>15</v>
      </c>
      <c r="F503" s="46" t="s">
        <v>449</v>
      </c>
      <c r="G503" s="47" t="s">
        <v>33</v>
      </c>
      <c r="H503" s="71">
        <v>33385</v>
      </c>
      <c r="I503" s="49" t="s">
        <v>616</v>
      </c>
      <c r="J503" s="43"/>
      <c r="K503" s="15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34</v>
      </c>
      <c r="R503" s="2">
        <v>0</v>
      </c>
      <c r="V503" s="16"/>
      <c r="W503" s="18">
        <f t="shared" ref="W503:W504" si="99">SUM(K503:V503)</f>
        <v>34</v>
      </c>
      <c r="X503" s="15">
        <v>0</v>
      </c>
      <c r="Y503" s="2">
        <v>0</v>
      </c>
      <c r="Z503" s="2">
        <v>0</v>
      </c>
      <c r="AA503" s="2">
        <v>0</v>
      </c>
      <c r="AB503" s="2">
        <v>0</v>
      </c>
      <c r="AC503" s="2">
        <v>0</v>
      </c>
      <c r="AD503" s="2">
        <v>0</v>
      </c>
      <c r="AE503" s="2">
        <v>0</v>
      </c>
      <c r="AI503" s="16"/>
      <c r="AJ503" s="18">
        <f t="shared" ref="AJ503:AJ504" si="100">SUM(X503:AI503)</f>
        <v>0</v>
      </c>
      <c r="AK503" s="15">
        <v>0</v>
      </c>
      <c r="AL503" s="2">
        <v>0</v>
      </c>
      <c r="AM503" s="2">
        <v>0</v>
      </c>
      <c r="AN503" s="2">
        <v>0</v>
      </c>
      <c r="AO503" s="2">
        <v>0</v>
      </c>
      <c r="AP503" s="2">
        <v>0</v>
      </c>
      <c r="AQ503" s="2">
        <v>31</v>
      </c>
      <c r="AR503" s="2">
        <v>0</v>
      </c>
      <c r="AV503" s="16"/>
      <c r="AW503" s="18">
        <f t="shared" ref="AW503:AW504" si="101">SUM(AK503:AV503)</f>
        <v>31</v>
      </c>
      <c r="AX503" s="15">
        <v>0</v>
      </c>
      <c r="AY503" s="2">
        <v>0</v>
      </c>
      <c r="AZ503" s="2">
        <v>0</v>
      </c>
      <c r="BA503" s="2">
        <v>0</v>
      </c>
      <c r="BB503" s="2">
        <v>0</v>
      </c>
      <c r="BC503" s="2">
        <v>0</v>
      </c>
      <c r="BD503" s="2">
        <v>0</v>
      </c>
      <c r="BE503" s="2">
        <v>0</v>
      </c>
      <c r="BI503" s="16"/>
      <c r="BJ503" s="18">
        <f t="shared" ref="BJ503:BJ504" si="102">SUM(AX503:BI503)</f>
        <v>0</v>
      </c>
      <c r="BK503" s="15">
        <v>0</v>
      </c>
      <c r="BL503" s="2">
        <v>0</v>
      </c>
      <c r="BM503" s="2">
        <v>0</v>
      </c>
      <c r="BN503" s="2">
        <v>0</v>
      </c>
      <c r="BO503" s="2">
        <v>0</v>
      </c>
      <c r="BP503" s="2">
        <v>0</v>
      </c>
      <c r="BQ503" s="2">
        <v>0</v>
      </c>
      <c r="BR503" s="2">
        <v>0</v>
      </c>
      <c r="BV503" s="16"/>
      <c r="BW503" s="18">
        <f t="shared" ref="BW503:BW504" si="103">SUM(BK503:BV503)</f>
        <v>0</v>
      </c>
      <c r="BX503" s="15">
        <v>0</v>
      </c>
      <c r="BY503" s="2">
        <v>0</v>
      </c>
      <c r="BZ503" s="2">
        <v>0</v>
      </c>
      <c r="CA503" s="2">
        <v>0</v>
      </c>
      <c r="CB503" s="2">
        <v>0</v>
      </c>
      <c r="CC503" s="2">
        <v>0</v>
      </c>
      <c r="CD503" s="2">
        <v>0</v>
      </c>
      <c r="CE503" s="2">
        <v>0</v>
      </c>
      <c r="CI503" s="16"/>
      <c r="CJ503" s="18">
        <f t="shared" ref="CJ503:CJ504" si="104">SUM(BX503:CI503)</f>
        <v>0</v>
      </c>
      <c r="CK503" s="15">
        <v>0</v>
      </c>
      <c r="CL503" s="2">
        <v>0</v>
      </c>
      <c r="CM503" s="2">
        <v>0</v>
      </c>
      <c r="CN503" s="2">
        <v>0</v>
      </c>
      <c r="CO503" s="2">
        <v>0</v>
      </c>
      <c r="CP503" s="2">
        <v>0</v>
      </c>
      <c r="CQ503" s="2">
        <v>0</v>
      </c>
      <c r="CR503" s="2">
        <v>0</v>
      </c>
      <c r="CV503" s="16"/>
      <c r="CW503" s="18">
        <f t="shared" ref="CW503:CW504" si="105">SUM(CK503:CV503)</f>
        <v>0</v>
      </c>
    </row>
    <row r="504" spans="1:102" ht="13.05" customHeight="1" x14ac:dyDescent="0.2">
      <c r="A504" s="46" t="s">
        <v>15</v>
      </c>
      <c r="B504" s="46" t="s">
        <v>449</v>
      </c>
      <c r="C504" s="91">
        <v>401</v>
      </c>
      <c r="D504" s="46" t="s">
        <v>16</v>
      </c>
      <c r="E504" s="46" t="s">
        <v>15</v>
      </c>
      <c r="F504" s="46" t="s">
        <v>449</v>
      </c>
      <c r="G504" s="47" t="s">
        <v>33</v>
      </c>
      <c r="H504" s="71">
        <v>33384</v>
      </c>
      <c r="I504" s="49" t="s">
        <v>617</v>
      </c>
      <c r="J504" s="43"/>
      <c r="K504" s="15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V504" s="16"/>
      <c r="W504" s="18">
        <f t="shared" si="99"/>
        <v>0</v>
      </c>
      <c r="X504" s="15">
        <v>0</v>
      </c>
      <c r="Y504" s="2">
        <v>0</v>
      </c>
      <c r="Z504" s="2">
        <v>0</v>
      </c>
      <c r="AA504" s="2">
        <v>0</v>
      </c>
      <c r="AB504" s="2">
        <v>0</v>
      </c>
      <c r="AC504" s="2">
        <v>0</v>
      </c>
      <c r="AD504" s="2">
        <v>0</v>
      </c>
      <c r="AE504" s="2">
        <v>0</v>
      </c>
      <c r="AI504" s="16"/>
      <c r="AJ504" s="18">
        <f t="shared" si="100"/>
        <v>0</v>
      </c>
      <c r="AK504" s="15">
        <v>0</v>
      </c>
      <c r="AL504" s="2">
        <v>0</v>
      </c>
      <c r="AM504" s="2">
        <v>0</v>
      </c>
      <c r="AN504" s="2">
        <v>0</v>
      </c>
      <c r="AO504" s="2">
        <v>0</v>
      </c>
      <c r="AP504" s="2">
        <v>0</v>
      </c>
      <c r="AQ504" s="2">
        <v>0</v>
      </c>
      <c r="AR504" s="2">
        <v>0</v>
      </c>
      <c r="AV504" s="16"/>
      <c r="AW504" s="18">
        <f t="shared" si="101"/>
        <v>0</v>
      </c>
      <c r="AX504" s="15">
        <v>0</v>
      </c>
      <c r="AY504" s="2">
        <v>0</v>
      </c>
      <c r="AZ504" s="2">
        <v>0</v>
      </c>
      <c r="BA504" s="2">
        <v>0</v>
      </c>
      <c r="BB504" s="2">
        <v>0</v>
      </c>
      <c r="BC504" s="2">
        <v>0</v>
      </c>
      <c r="BD504" s="2">
        <v>0</v>
      </c>
      <c r="BE504" s="2">
        <v>0</v>
      </c>
      <c r="BI504" s="16"/>
      <c r="BJ504" s="18">
        <f t="shared" si="102"/>
        <v>0</v>
      </c>
      <c r="BK504" s="15">
        <v>0</v>
      </c>
      <c r="BL504" s="2">
        <v>0</v>
      </c>
      <c r="BM504" s="2">
        <v>0</v>
      </c>
      <c r="BN504" s="2">
        <v>0</v>
      </c>
      <c r="BO504" s="2">
        <v>0</v>
      </c>
      <c r="BP504" s="2">
        <v>0</v>
      </c>
      <c r="BQ504" s="2">
        <v>0</v>
      </c>
      <c r="BR504" s="2">
        <v>0</v>
      </c>
      <c r="BV504" s="16"/>
      <c r="BW504" s="18">
        <f t="shared" si="103"/>
        <v>0</v>
      </c>
      <c r="BX504" s="15">
        <v>0</v>
      </c>
      <c r="BY504" s="2">
        <v>0</v>
      </c>
      <c r="BZ504" s="2">
        <v>0</v>
      </c>
      <c r="CA504" s="2">
        <v>0</v>
      </c>
      <c r="CB504" s="2">
        <v>0</v>
      </c>
      <c r="CC504" s="2">
        <v>0</v>
      </c>
      <c r="CD504" s="2">
        <v>0</v>
      </c>
      <c r="CE504" s="2">
        <v>0</v>
      </c>
      <c r="CI504" s="16"/>
      <c r="CJ504" s="18">
        <f t="shared" si="104"/>
        <v>0</v>
      </c>
      <c r="CK504" s="15">
        <v>0</v>
      </c>
      <c r="CL504" s="2">
        <v>0</v>
      </c>
      <c r="CM504" s="2">
        <v>0</v>
      </c>
      <c r="CN504" s="2">
        <v>0</v>
      </c>
      <c r="CO504" s="2">
        <v>0</v>
      </c>
      <c r="CP504" s="2">
        <v>0</v>
      </c>
      <c r="CQ504" s="2">
        <v>0</v>
      </c>
      <c r="CR504" s="2">
        <v>0</v>
      </c>
      <c r="CV504" s="16"/>
      <c r="CW504" s="18">
        <f t="shared" si="105"/>
        <v>0</v>
      </c>
    </row>
    <row r="505" spans="1:102" ht="13.05" customHeight="1" x14ac:dyDescent="0.2">
      <c r="A505" s="46" t="s">
        <v>465</v>
      </c>
      <c r="B505" s="46" t="s">
        <v>480</v>
      </c>
      <c r="C505" s="91">
        <v>404</v>
      </c>
      <c r="D505" s="46" t="s">
        <v>465</v>
      </c>
      <c r="E505" s="46" t="s">
        <v>465</v>
      </c>
      <c r="F505" s="46" t="s">
        <v>480</v>
      </c>
      <c r="G505" s="47" t="s">
        <v>40</v>
      </c>
      <c r="H505" s="71">
        <v>33683</v>
      </c>
      <c r="I505" s="49" t="s">
        <v>618</v>
      </c>
      <c r="J505" s="43"/>
      <c r="K505" s="15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V505" s="16"/>
      <c r="W505" s="18">
        <f t="shared" ref="W505:W508" si="106">SUM(K505:V505)</f>
        <v>0</v>
      </c>
      <c r="X505" s="15">
        <v>0</v>
      </c>
      <c r="Y505" s="2">
        <v>0</v>
      </c>
      <c r="Z505" s="2">
        <v>0</v>
      </c>
      <c r="AA505" s="2">
        <v>0</v>
      </c>
      <c r="AB505" s="2">
        <v>0</v>
      </c>
      <c r="AC505" s="2">
        <v>0</v>
      </c>
      <c r="AD505" s="2">
        <v>0</v>
      </c>
      <c r="AE505" s="2">
        <v>0</v>
      </c>
      <c r="AI505" s="16"/>
      <c r="AJ505" s="18">
        <f t="shared" ref="AJ505:AJ508" si="107">SUM(X505:AI505)</f>
        <v>0</v>
      </c>
      <c r="AK505" s="15">
        <v>0</v>
      </c>
      <c r="AL505" s="2">
        <v>0</v>
      </c>
      <c r="AM505" s="2">
        <v>0</v>
      </c>
      <c r="AN505" s="2">
        <v>0</v>
      </c>
      <c r="AO505" s="2">
        <v>0</v>
      </c>
      <c r="AP505" s="2">
        <v>0</v>
      </c>
      <c r="AQ505" s="2">
        <v>0</v>
      </c>
      <c r="AR505" s="2">
        <v>0</v>
      </c>
      <c r="AV505" s="16"/>
      <c r="AW505" s="18">
        <f t="shared" ref="AW505:AW508" si="108">SUM(AK505:AV505)</f>
        <v>0</v>
      </c>
      <c r="AX505" s="15">
        <v>0</v>
      </c>
      <c r="AY505" s="2">
        <v>0</v>
      </c>
      <c r="AZ505" s="2">
        <v>0</v>
      </c>
      <c r="BA505" s="2">
        <v>0</v>
      </c>
      <c r="BB505" s="2">
        <v>0</v>
      </c>
      <c r="BC505" s="2">
        <v>0</v>
      </c>
      <c r="BD505" s="2">
        <v>0</v>
      </c>
      <c r="BE505" s="2">
        <v>0</v>
      </c>
      <c r="BI505" s="16"/>
      <c r="BJ505" s="18">
        <f t="shared" ref="BJ505:BJ508" si="109">SUM(AX505:BI505)</f>
        <v>0</v>
      </c>
      <c r="BK505" s="15">
        <v>0</v>
      </c>
      <c r="BL505" s="2">
        <v>0</v>
      </c>
      <c r="BM505" s="2">
        <v>0</v>
      </c>
      <c r="BN505" s="2">
        <v>0</v>
      </c>
      <c r="BO505" s="2">
        <v>0</v>
      </c>
      <c r="BP505" s="2">
        <v>0</v>
      </c>
      <c r="BQ505" s="2">
        <v>0</v>
      </c>
      <c r="BR505" s="2">
        <v>0</v>
      </c>
      <c r="BV505" s="16"/>
      <c r="BW505" s="18">
        <f t="shared" ref="BW505:BW508" si="110">SUM(BK505:BV505)</f>
        <v>0</v>
      </c>
      <c r="BX505" s="15">
        <v>0</v>
      </c>
      <c r="BY505" s="2">
        <v>0</v>
      </c>
      <c r="BZ505" s="2">
        <v>0</v>
      </c>
      <c r="CA505" s="2">
        <v>0</v>
      </c>
      <c r="CB505" s="2">
        <v>0</v>
      </c>
      <c r="CC505" s="2">
        <v>0</v>
      </c>
      <c r="CD505" s="2">
        <v>0</v>
      </c>
      <c r="CE505" s="2">
        <v>0</v>
      </c>
      <c r="CI505" s="16"/>
      <c r="CJ505" s="18">
        <f t="shared" ref="CJ505:CJ508" si="111">SUM(BX505:CI505)</f>
        <v>0</v>
      </c>
      <c r="CK505" s="15">
        <v>0</v>
      </c>
      <c r="CL505" s="2">
        <v>0</v>
      </c>
      <c r="CM505" s="2">
        <v>0</v>
      </c>
      <c r="CN505" s="2">
        <v>0</v>
      </c>
      <c r="CO505" s="2">
        <v>0</v>
      </c>
      <c r="CP505" s="2">
        <v>0</v>
      </c>
      <c r="CQ505" s="2">
        <v>0</v>
      </c>
      <c r="CR505" s="2">
        <v>0</v>
      </c>
      <c r="CV505" s="16"/>
      <c r="CW505" s="18">
        <f t="shared" ref="CW505:CW508" si="112">SUM(CK505:CV505)</f>
        <v>0</v>
      </c>
    </row>
    <row r="506" spans="1:102" ht="13.05" customHeight="1" x14ac:dyDescent="0.2">
      <c r="A506" s="46" t="s">
        <v>205</v>
      </c>
      <c r="B506" s="46" t="s">
        <v>242</v>
      </c>
      <c r="C506" s="91">
        <v>407</v>
      </c>
      <c r="D506" s="46" t="s">
        <v>636</v>
      </c>
      <c r="E506" s="46" t="s">
        <v>205</v>
      </c>
      <c r="F506" s="46" t="s">
        <v>243</v>
      </c>
      <c r="G506" s="47" t="s">
        <v>31</v>
      </c>
      <c r="H506" s="71">
        <v>34149</v>
      </c>
      <c r="I506" s="49" t="s">
        <v>619</v>
      </c>
      <c r="J506" s="43"/>
      <c r="K506" s="15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V506" s="16"/>
      <c r="W506" s="18">
        <f t="shared" si="106"/>
        <v>0</v>
      </c>
      <c r="X506" s="15">
        <v>0</v>
      </c>
      <c r="Y506" s="2">
        <v>0</v>
      </c>
      <c r="Z506" s="2">
        <v>0</v>
      </c>
      <c r="AA506" s="2">
        <v>0</v>
      </c>
      <c r="AB506" s="2">
        <v>0</v>
      </c>
      <c r="AC506" s="2">
        <v>0</v>
      </c>
      <c r="AD506" s="2">
        <v>0</v>
      </c>
      <c r="AE506" s="2">
        <v>0</v>
      </c>
      <c r="AI506" s="16"/>
      <c r="AJ506" s="18">
        <f t="shared" si="107"/>
        <v>0</v>
      </c>
      <c r="AK506" s="15">
        <v>0</v>
      </c>
      <c r="AL506" s="2">
        <v>0</v>
      </c>
      <c r="AM506" s="2">
        <v>0</v>
      </c>
      <c r="AN506" s="2">
        <v>0</v>
      </c>
      <c r="AO506" s="2">
        <v>0</v>
      </c>
      <c r="AP506" s="2">
        <v>0</v>
      </c>
      <c r="AQ506" s="2">
        <v>0</v>
      </c>
      <c r="AR506" s="2">
        <v>0</v>
      </c>
      <c r="AV506" s="16"/>
      <c r="AW506" s="18">
        <f t="shared" si="108"/>
        <v>0</v>
      </c>
      <c r="AX506" s="15">
        <v>0</v>
      </c>
      <c r="AY506" s="2">
        <v>0</v>
      </c>
      <c r="AZ506" s="2">
        <v>0</v>
      </c>
      <c r="BA506" s="2">
        <v>0</v>
      </c>
      <c r="BB506" s="2">
        <v>0</v>
      </c>
      <c r="BC506" s="2">
        <v>0</v>
      </c>
      <c r="BD506" s="2">
        <v>0</v>
      </c>
      <c r="BE506" s="2">
        <v>0</v>
      </c>
      <c r="BI506" s="16"/>
      <c r="BJ506" s="18">
        <f t="shared" si="109"/>
        <v>0</v>
      </c>
      <c r="BK506" s="15">
        <v>0</v>
      </c>
      <c r="BL506" s="2">
        <v>0</v>
      </c>
      <c r="BM506" s="2">
        <v>0</v>
      </c>
      <c r="BN506" s="2">
        <v>0</v>
      </c>
      <c r="BO506" s="2">
        <v>0</v>
      </c>
      <c r="BP506" s="2">
        <v>0</v>
      </c>
      <c r="BQ506" s="2">
        <v>0</v>
      </c>
      <c r="BR506" s="2">
        <v>0</v>
      </c>
      <c r="BV506" s="16"/>
      <c r="BW506" s="18">
        <f t="shared" si="110"/>
        <v>0</v>
      </c>
      <c r="BX506" s="15">
        <v>0</v>
      </c>
      <c r="BY506" s="2">
        <v>0</v>
      </c>
      <c r="BZ506" s="2">
        <v>0</v>
      </c>
      <c r="CA506" s="2">
        <v>0</v>
      </c>
      <c r="CB506" s="2">
        <v>0</v>
      </c>
      <c r="CC506" s="2">
        <v>0</v>
      </c>
      <c r="CD506" s="2">
        <v>0</v>
      </c>
      <c r="CE506" s="2">
        <v>0</v>
      </c>
      <c r="CI506" s="16"/>
      <c r="CJ506" s="18">
        <f t="shared" si="111"/>
        <v>0</v>
      </c>
      <c r="CK506" s="15">
        <v>0</v>
      </c>
      <c r="CL506" s="2">
        <v>0</v>
      </c>
      <c r="CM506" s="2">
        <v>0</v>
      </c>
      <c r="CN506" s="2">
        <v>0</v>
      </c>
      <c r="CO506" s="2">
        <v>0</v>
      </c>
      <c r="CP506" s="2">
        <v>0</v>
      </c>
      <c r="CQ506" s="2">
        <v>0</v>
      </c>
      <c r="CR506" s="2">
        <v>0</v>
      </c>
      <c r="CV506" s="16"/>
      <c r="CW506" s="18">
        <f t="shared" si="112"/>
        <v>0</v>
      </c>
    </row>
    <row r="507" spans="1:102" ht="13.05" customHeight="1" x14ac:dyDescent="0.2">
      <c r="A507" s="46" t="s">
        <v>205</v>
      </c>
      <c r="B507" s="46" t="s">
        <v>242</v>
      </c>
      <c r="C507" s="91">
        <v>407</v>
      </c>
      <c r="D507" s="46" t="s">
        <v>636</v>
      </c>
      <c r="E507" s="46" t="s">
        <v>205</v>
      </c>
      <c r="F507" s="46" t="s">
        <v>243</v>
      </c>
      <c r="G507" s="47" t="s">
        <v>40</v>
      </c>
      <c r="H507" s="71">
        <v>34150</v>
      </c>
      <c r="I507" s="49" t="s">
        <v>620</v>
      </c>
      <c r="J507" s="43"/>
      <c r="K507" s="15">
        <v>0</v>
      </c>
      <c r="L507" s="2">
        <v>0</v>
      </c>
      <c r="M507" s="2">
        <v>557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V507" s="16"/>
      <c r="W507" s="18">
        <f t="shared" si="106"/>
        <v>557</v>
      </c>
      <c r="X507" s="15">
        <v>0</v>
      </c>
      <c r="Y507" s="2">
        <v>0</v>
      </c>
      <c r="Z507" s="2">
        <v>0</v>
      </c>
      <c r="AA507" s="2">
        <v>0</v>
      </c>
      <c r="AB507" s="2">
        <v>0</v>
      </c>
      <c r="AC507" s="2">
        <v>0</v>
      </c>
      <c r="AD507" s="2">
        <v>0</v>
      </c>
      <c r="AE507" s="2">
        <v>0</v>
      </c>
      <c r="AI507" s="16"/>
      <c r="AJ507" s="18">
        <f t="shared" si="107"/>
        <v>0</v>
      </c>
      <c r="AK507" s="15">
        <v>0</v>
      </c>
      <c r="AL507" s="2">
        <v>0</v>
      </c>
      <c r="AM507" s="2">
        <v>520</v>
      </c>
      <c r="AN507" s="2">
        <v>0</v>
      </c>
      <c r="AO507" s="2">
        <v>0</v>
      </c>
      <c r="AP507" s="2">
        <v>0</v>
      </c>
      <c r="AQ507" s="2">
        <v>0</v>
      </c>
      <c r="AR507" s="2">
        <v>0</v>
      </c>
      <c r="AV507" s="16"/>
      <c r="AW507" s="18">
        <f t="shared" si="108"/>
        <v>520</v>
      </c>
      <c r="AX507" s="15">
        <v>0</v>
      </c>
      <c r="AY507" s="2">
        <v>0</v>
      </c>
      <c r="AZ507" s="2">
        <v>0</v>
      </c>
      <c r="BA507" s="2">
        <v>0</v>
      </c>
      <c r="BB507" s="2">
        <v>0</v>
      </c>
      <c r="BC507" s="2">
        <v>0</v>
      </c>
      <c r="BD507" s="2">
        <v>0</v>
      </c>
      <c r="BE507" s="2">
        <v>0</v>
      </c>
      <c r="BI507" s="16"/>
      <c r="BJ507" s="18">
        <f t="shared" si="109"/>
        <v>0</v>
      </c>
      <c r="BK507" s="15">
        <v>0</v>
      </c>
      <c r="BL507" s="2">
        <v>0</v>
      </c>
      <c r="BM507" s="2">
        <v>0</v>
      </c>
      <c r="BN507" s="2">
        <v>0</v>
      </c>
      <c r="BO507" s="2">
        <v>0</v>
      </c>
      <c r="BP507" s="2">
        <v>0</v>
      </c>
      <c r="BQ507" s="2">
        <v>0</v>
      </c>
      <c r="BR507" s="2">
        <v>0</v>
      </c>
      <c r="BV507" s="16"/>
      <c r="BW507" s="18">
        <f t="shared" si="110"/>
        <v>0</v>
      </c>
      <c r="BX507" s="15">
        <v>0</v>
      </c>
      <c r="BY507" s="2">
        <v>0</v>
      </c>
      <c r="BZ507" s="2">
        <v>0</v>
      </c>
      <c r="CA507" s="2">
        <v>0</v>
      </c>
      <c r="CB507" s="2">
        <v>0</v>
      </c>
      <c r="CC507" s="2">
        <v>0</v>
      </c>
      <c r="CD507" s="2">
        <v>0</v>
      </c>
      <c r="CE507" s="2">
        <v>0</v>
      </c>
      <c r="CI507" s="16"/>
      <c r="CJ507" s="18">
        <f t="shared" si="111"/>
        <v>0</v>
      </c>
      <c r="CK507" s="15">
        <v>0</v>
      </c>
      <c r="CL507" s="2">
        <v>0</v>
      </c>
      <c r="CM507" s="2">
        <v>0</v>
      </c>
      <c r="CN507" s="2">
        <v>0</v>
      </c>
      <c r="CO507" s="2">
        <v>0</v>
      </c>
      <c r="CP507" s="2">
        <v>0</v>
      </c>
      <c r="CQ507" s="2">
        <v>0</v>
      </c>
      <c r="CR507" s="2">
        <v>0</v>
      </c>
      <c r="CV507" s="16"/>
      <c r="CW507" s="18">
        <f t="shared" si="112"/>
        <v>0</v>
      </c>
    </row>
    <row r="508" spans="1:102" ht="13.05" customHeight="1" x14ac:dyDescent="0.2">
      <c r="A508" s="46" t="s">
        <v>205</v>
      </c>
      <c r="B508" s="46" t="s">
        <v>242</v>
      </c>
      <c r="C508" s="91">
        <v>407</v>
      </c>
      <c r="D508" s="46" t="s">
        <v>636</v>
      </c>
      <c r="E508" s="46" t="s">
        <v>205</v>
      </c>
      <c r="F508" s="46" t="s">
        <v>243</v>
      </c>
      <c r="G508" s="47" t="s">
        <v>33</v>
      </c>
      <c r="H508" s="71">
        <v>34151</v>
      </c>
      <c r="I508" s="49" t="s">
        <v>621</v>
      </c>
      <c r="J508" s="43"/>
      <c r="K508" s="15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V508" s="16"/>
      <c r="W508" s="18">
        <f t="shared" si="106"/>
        <v>0</v>
      </c>
      <c r="X508" s="15">
        <v>0</v>
      </c>
      <c r="Y508" s="2">
        <v>0</v>
      </c>
      <c r="Z508" s="2">
        <v>0</v>
      </c>
      <c r="AA508" s="2">
        <v>0</v>
      </c>
      <c r="AB508" s="2">
        <v>0</v>
      </c>
      <c r="AC508" s="2">
        <v>0</v>
      </c>
      <c r="AD508" s="2">
        <v>0</v>
      </c>
      <c r="AE508" s="2">
        <v>0</v>
      </c>
      <c r="AI508" s="16"/>
      <c r="AJ508" s="18">
        <f t="shared" si="107"/>
        <v>0</v>
      </c>
      <c r="AK508" s="15">
        <v>0</v>
      </c>
      <c r="AL508" s="2">
        <v>0</v>
      </c>
      <c r="AM508" s="2">
        <v>0</v>
      </c>
      <c r="AN508" s="2">
        <v>0</v>
      </c>
      <c r="AO508" s="2">
        <v>0</v>
      </c>
      <c r="AP508" s="2">
        <v>0</v>
      </c>
      <c r="AQ508" s="2">
        <v>0</v>
      </c>
      <c r="AR508" s="2">
        <v>0</v>
      </c>
      <c r="AV508" s="16"/>
      <c r="AW508" s="18">
        <f t="shared" si="108"/>
        <v>0</v>
      </c>
      <c r="AX508" s="15">
        <v>0</v>
      </c>
      <c r="AY508" s="2">
        <v>0</v>
      </c>
      <c r="AZ508" s="2">
        <v>0</v>
      </c>
      <c r="BA508" s="2">
        <v>0</v>
      </c>
      <c r="BB508" s="2">
        <v>0</v>
      </c>
      <c r="BC508" s="2">
        <v>0</v>
      </c>
      <c r="BD508" s="2">
        <v>0</v>
      </c>
      <c r="BE508" s="2">
        <v>0</v>
      </c>
      <c r="BI508" s="16"/>
      <c r="BJ508" s="18">
        <f t="shared" si="109"/>
        <v>0</v>
      </c>
      <c r="BK508" s="15">
        <v>0</v>
      </c>
      <c r="BL508" s="2">
        <v>0</v>
      </c>
      <c r="BM508" s="2">
        <v>0</v>
      </c>
      <c r="BN508" s="2">
        <v>0</v>
      </c>
      <c r="BO508" s="2">
        <v>0</v>
      </c>
      <c r="BP508" s="2">
        <v>0</v>
      </c>
      <c r="BQ508" s="2">
        <v>0</v>
      </c>
      <c r="BR508" s="2">
        <v>0</v>
      </c>
      <c r="BV508" s="16"/>
      <c r="BW508" s="18">
        <f t="shared" si="110"/>
        <v>0</v>
      </c>
      <c r="BX508" s="15">
        <v>0</v>
      </c>
      <c r="BY508" s="2">
        <v>0</v>
      </c>
      <c r="BZ508" s="2">
        <v>0</v>
      </c>
      <c r="CA508" s="2">
        <v>0</v>
      </c>
      <c r="CB508" s="2">
        <v>0</v>
      </c>
      <c r="CC508" s="2">
        <v>0</v>
      </c>
      <c r="CD508" s="2">
        <v>0</v>
      </c>
      <c r="CE508" s="2">
        <v>0</v>
      </c>
      <c r="CI508" s="16"/>
      <c r="CJ508" s="18">
        <f t="shared" si="111"/>
        <v>0</v>
      </c>
      <c r="CK508" s="15">
        <v>0</v>
      </c>
      <c r="CL508" s="2">
        <v>0</v>
      </c>
      <c r="CM508" s="2">
        <v>0</v>
      </c>
      <c r="CN508" s="2">
        <v>0</v>
      </c>
      <c r="CO508" s="2">
        <v>0</v>
      </c>
      <c r="CP508" s="2">
        <v>0</v>
      </c>
      <c r="CQ508" s="2">
        <v>0</v>
      </c>
      <c r="CR508" s="2">
        <v>0</v>
      </c>
      <c r="CV508" s="16"/>
      <c r="CW508" s="18">
        <f t="shared" si="112"/>
        <v>0</v>
      </c>
    </row>
    <row r="509" spans="1:102" ht="13.05" customHeight="1" x14ac:dyDescent="0.2">
      <c r="A509" s="46" t="s">
        <v>465</v>
      </c>
      <c r="B509" s="46" t="s">
        <v>480</v>
      </c>
      <c r="C509" s="91">
        <v>404</v>
      </c>
      <c r="D509" s="46" t="s">
        <v>465</v>
      </c>
      <c r="E509" s="46" t="s">
        <v>465</v>
      </c>
      <c r="F509" s="46" t="s">
        <v>466</v>
      </c>
      <c r="G509" s="47" t="s">
        <v>623</v>
      </c>
      <c r="H509" s="71">
        <v>34507</v>
      </c>
      <c r="I509" s="49" t="s">
        <v>624</v>
      </c>
      <c r="J509" s="43"/>
      <c r="K509" s="15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V509" s="16"/>
      <c r="W509" s="18">
        <f t="shared" ref="W509" si="113">SUM(K509:V509)</f>
        <v>0</v>
      </c>
      <c r="X509" s="15">
        <v>0</v>
      </c>
      <c r="Y509" s="2">
        <v>0</v>
      </c>
      <c r="Z509" s="2">
        <v>0</v>
      </c>
      <c r="AA509" s="2">
        <v>0</v>
      </c>
      <c r="AB509" s="2">
        <v>0</v>
      </c>
      <c r="AC509" s="2">
        <v>0</v>
      </c>
      <c r="AD509" s="2">
        <v>0</v>
      </c>
      <c r="AE509" s="2">
        <v>0</v>
      </c>
      <c r="AI509" s="16"/>
      <c r="AJ509" s="18">
        <f t="shared" ref="AJ509" si="114">SUM(X509:AI509)</f>
        <v>0</v>
      </c>
      <c r="AK509" s="15">
        <v>0</v>
      </c>
      <c r="AL509" s="2">
        <v>0</v>
      </c>
      <c r="AM509" s="2">
        <v>0</v>
      </c>
      <c r="AN509" s="2">
        <v>0</v>
      </c>
      <c r="AO509" s="2">
        <v>0</v>
      </c>
      <c r="AP509" s="2">
        <v>0</v>
      </c>
      <c r="AQ509" s="2">
        <v>0</v>
      </c>
      <c r="AR509" s="2">
        <v>0</v>
      </c>
      <c r="AV509" s="16"/>
      <c r="AW509" s="18">
        <f t="shared" ref="AW509" si="115">SUM(AK509:AV509)</f>
        <v>0</v>
      </c>
      <c r="AX509" s="15">
        <v>0</v>
      </c>
      <c r="AY509" s="2">
        <v>0</v>
      </c>
      <c r="AZ509" s="2">
        <v>0</v>
      </c>
      <c r="BA509" s="2">
        <v>0</v>
      </c>
      <c r="BB509" s="2">
        <v>0</v>
      </c>
      <c r="BC509" s="2">
        <v>0</v>
      </c>
      <c r="BD509" s="2">
        <v>0</v>
      </c>
      <c r="BE509" s="2">
        <v>0</v>
      </c>
      <c r="BI509" s="16"/>
      <c r="BJ509" s="18">
        <f t="shared" ref="BJ509" si="116">SUM(AX509:BI509)</f>
        <v>0</v>
      </c>
      <c r="BK509" s="15">
        <v>0</v>
      </c>
      <c r="BL509" s="2">
        <v>0</v>
      </c>
      <c r="BM509" s="2">
        <v>0</v>
      </c>
      <c r="BN509" s="2">
        <v>0</v>
      </c>
      <c r="BO509" s="2">
        <v>0</v>
      </c>
      <c r="BP509" s="2">
        <v>0</v>
      </c>
      <c r="BQ509" s="2">
        <v>0</v>
      </c>
      <c r="BR509" s="2">
        <v>0</v>
      </c>
      <c r="BV509" s="16"/>
      <c r="BW509" s="18">
        <f t="shared" ref="BW509" si="117">SUM(BK509:BV509)</f>
        <v>0</v>
      </c>
      <c r="BX509" s="15">
        <v>0</v>
      </c>
      <c r="BY509" s="2">
        <v>0</v>
      </c>
      <c r="BZ509" s="2">
        <v>0</v>
      </c>
      <c r="CA509" s="2">
        <v>0</v>
      </c>
      <c r="CB509" s="2">
        <v>0</v>
      </c>
      <c r="CC509" s="2">
        <v>0</v>
      </c>
      <c r="CD509" s="2">
        <v>0</v>
      </c>
      <c r="CE509" s="2">
        <v>0</v>
      </c>
      <c r="CI509" s="16"/>
      <c r="CJ509" s="18">
        <f t="shared" ref="CJ509" si="118">SUM(BX509:CI509)</f>
        <v>0</v>
      </c>
      <c r="CK509" s="15">
        <v>0</v>
      </c>
      <c r="CL509" s="2">
        <v>0</v>
      </c>
      <c r="CM509" s="2">
        <v>0</v>
      </c>
      <c r="CN509" s="2">
        <v>0</v>
      </c>
      <c r="CO509" s="2">
        <v>0</v>
      </c>
      <c r="CP509" s="2">
        <v>0</v>
      </c>
      <c r="CQ509" s="2">
        <v>0</v>
      </c>
      <c r="CR509" s="2">
        <v>0</v>
      </c>
      <c r="CV509" s="16"/>
      <c r="CW509" s="18">
        <f t="shared" ref="CW509" si="119">SUM(CK509:CV509)</f>
        <v>0</v>
      </c>
    </row>
    <row r="510" spans="1:102" ht="13.05" customHeight="1" x14ac:dyDescent="0.2">
      <c r="A510" s="46" t="s">
        <v>465</v>
      </c>
      <c r="B510" s="46" t="s">
        <v>480</v>
      </c>
      <c r="C510" s="91">
        <v>404</v>
      </c>
      <c r="D510" s="46" t="s">
        <v>465</v>
      </c>
      <c r="E510" s="46" t="s">
        <v>465</v>
      </c>
      <c r="F510" s="46" t="s">
        <v>511</v>
      </c>
      <c r="G510" s="47" t="s">
        <v>623</v>
      </c>
      <c r="H510" s="71">
        <v>34501</v>
      </c>
      <c r="I510" s="49" t="s">
        <v>625</v>
      </c>
      <c r="J510" s="43"/>
      <c r="K510" s="15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V510" s="16"/>
      <c r="W510" s="18">
        <f t="shared" ref="W510:W513" si="120">SUM(K510:V510)</f>
        <v>0</v>
      </c>
      <c r="X510" s="15">
        <v>0</v>
      </c>
      <c r="Y510" s="2">
        <v>0</v>
      </c>
      <c r="Z510" s="2">
        <v>0</v>
      </c>
      <c r="AA510" s="2">
        <v>0</v>
      </c>
      <c r="AB510" s="2">
        <v>0</v>
      </c>
      <c r="AC510" s="2">
        <v>0</v>
      </c>
      <c r="AD510" s="2">
        <v>0</v>
      </c>
      <c r="AE510" s="2">
        <v>0</v>
      </c>
      <c r="AI510" s="16"/>
      <c r="AJ510" s="18">
        <f t="shared" ref="AJ510:AJ513" si="121">SUM(X510:AI510)</f>
        <v>0</v>
      </c>
      <c r="AK510" s="15">
        <v>0</v>
      </c>
      <c r="AL510" s="2">
        <v>0</v>
      </c>
      <c r="AM510" s="2">
        <v>0</v>
      </c>
      <c r="AN510" s="2">
        <v>0</v>
      </c>
      <c r="AO510" s="2">
        <v>0</v>
      </c>
      <c r="AP510" s="2">
        <v>0</v>
      </c>
      <c r="AQ510" s="2">
        <v>0</v>
      </c>
      <c r="AR510" s="2">
        <v>0</v>
      </c>
      <c r="AV510" s="16"/>
      <c r="AW510" s="18">
        <f t="shared" ref="AW510:AW513" si="122">SUM(AK510:AV510)</f>
        <v>0</v>
      </c>
      <c r="AX510" s="15">
        <v>0</v>
      </c>
      <c r="AY510" s="2">
        <v>0</v>
      </c>
      <c r="AZ510" s="2">
        <v>0</v>
      </c>
      <c r="BA510" s="2">
        <v>0</v>
      </c>
      <c r="BB510" s="2">
        <v>0</v>
      </c>
      <c r="BC510" s="2">
        <v>0</v>
      </c>
      <c r="BD510" s="2">
        <v>0</v>
      </c>
      <c r="BE510" s="2">
        <v>0</v>
      </c>
      <c r="BI510" s="16"/>
      <c r="BJ510" s="18">
        <f t="shared" ref="BJ510:BJ513" si="123">SUM(AX510:BI510)</f>
        <v>0</v>
      </c>
      <c r="BK510" s="15">
        <v>0</v>
      </c>
      <c r="BL510" s="2">
        <v>0</v>
      </c>
      <c r="BM510" s="2">
        <v>0</v>
      </c>
      <c r="BN510" s="2">
        <v>0</v>
      </c>
      <c r="BO510" s="2">
        <v>0</v>
      </c>
      <c r="BP510" s="2">
        <v>0</v>
      </c>
      <c r="BQ510" s="2">
        <v>0</v>
      </c>
      <c r="BR510" s="2">
        <v>0</v>
      </c>
      <c r="BV510" s="16"/>
      <c r="BW510" s="18">
        <f t="shared" ref="BW510:BW513" si="124">SUM(BK510:BV510)</f>
        <v>0</v>
      </c>
      <c r="BX510" s="15">
        <v>0</v>
      </c>
      <c r="BY510" s="2">
        <v>0</v>
      </c>
      <c r="BZ510" s="2">
        <v>0</v>
      </c>
      <c r="CA510" s="2">
        <v>0</v>
      </c>
      <c r="CB510" s="2">
        <v>0</v>
      </c>
      <c r="CC510" s="2">
        <v>0</v>
      </c>
      <c r="CD510" s="2">
        <v>0</v>
      </c>
      <c r="CE510" s="2">
        <v>0</v>
      </c>
      <c r="CI510" s="16"/>
      <c r="CJ510" s="18">
        <f t="shared" ref="CJ510:CJ513" si="125">SUM(BX510:CI510)</f>
        <v>0</v>
      </c>
      <c r="CK510" s="15">
        <v>0</v>
      </c>
      <c r="CL510" s="2">
        <v>0</v>
      </c>
      <c r="CM510" s="2">
        <v>0</v>
      </c>
      <c r="CN510" s="2">
        <v>0</v>
      </c>
      <c r="CO510" s="2">
        <v>0</v>
      </c>
      <c r="CP510" s="2">
        <v>0</v>
      </c>
      <c r="CQ510" s="2">
        <v>0</v>
      </c>
      <c r="CR510" s="2">
        <v>0</v>
      </c>
      <c r="CV510" s="16"/>
      <c r="CW510" s="18">
        <f t="shared" ref="CW510:CW513" si="126">SUM(CK510:CV510)</f>
        <v>0</v>
      </c>
    </row>
    <row r="511" spans="1:102" ht="13.05" customHeight="1" x14ac:dyDescent="0.2">
      <c r="A511" s="46" t="s">
        <v>205</v>
      </c>
      <c r="B511" s="46" t="s">
        <v>206</v>
      </c>
      <c r="C511" s="91">
        <v>407</v>
      </c>
      <c r="D511" s="46" t="s">
        <v>636</v>
      </c>
      <c r="E511" s="46" t="s">
        <v>205</v>
      </c>
      <c r="F511" s="46" t="s">
        <v>206</v>
      </c>
      <c r="G511" s="47" t="s">
        <v>623</v>
      </c>
      <c r="H511" s="71">
        <v>34472</v>
      </c>
      <c r="I511" s="49" t="s">
        <v>626</v>
      </c>
      <c r="J511" s="43"/>
      <c r="K511" s="15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V511" s="16"/>
      <c r="W511" s="18">
        <f t="shared" si="120"/>
        <v>0</v>
      </c>
      <c r="X511" s="15">
        <v>0</v>
      </c>
      <c r="Y511" s="2">
        <v>0</v>
      </c>
      <c r="Z511" s="2">
        <v>0</v>
      </c>
      <c r="AA511" s="2">
        <v>0</v>
      </c>
      <c r="AB511" s="2">
        <v>0</v>
      </c>
      <c r="AC511" s="2">
        <v>0</v>
      </c>
      <c r="AD511" s="2">
        <v>0</v>
      </c>
      <c r="AE511" s="2">
        <v>0</v>
      </c>
      <c r="AI511" s="16"/>
      <c r="AJ511" s="18">
        <f t="shared" si="121"/>
        <v>0</v>
      </c>
      <c r="AK511" s="15">
        <v>0</v>
      </c>
      <c r="AL511" s="2">
        <v>0</v>
      </c>
      <c r="AM511" s="2">
        <v>0</v>
      </c>
      <c r="AN511" s="2">
        <v>0</v>
      </c>
      <c r="AO511" s="2">
        <v>0</v>
      </c>
      <c r="AP511" s="2">
        <v>0</v>
      </c>
      <c r="AQ511" s="2">
        <v>0</v>
      </c>
      <c r="AR511" s="2">
        <v>0</v>
      </c>
      <c r="AV511" s="16"/>
      <c r="AW511" s="18">
        <f t="shared" si="122"/>
        <v>0</v>
      </c>
      <c r="AX511" s="15">
        <v>0</v>
      </c>
      <c r="AY511" s="2">
        <v>0</v>
      </c>
      <c r="AZ511" s="2">
        <v>0</v>
      </c>
      <c r="BA511" s="2">
        <v>0</v>
      </c>
      <c r="BB511" s="2">
        <v>0</v>
      </c>
      <c r="BC511" s="2">
        <v>0</v>
      </c>
      <c r="BD511" s="2">
        <v>0</v>
      </c>
      <c r="BE511" s="2">
        <v>0</v>
      </c>
      <c r="BI511" s="16"/>
      <c r="BJ511" s="18">
        <f t="shared" si="123"/>
        <v>0</v>
      </c>
      <c r="BK511" s="15">
        <v>0</v>
      </c>
      <c r="BL511" s="2">
        <v>0</v>
      </c>
      <c r="BM511" s="2">
        <v>0</v>
      </c>
      <c r="BN511" s="2">
        <v>0</v>
      </c>
      <c r="BO511" s="2">
        <v>0</v>
      </c>
      <c r="BP511" s="2">
        <v>0</v>
      </c>
      <c r="BQ511" s="2">
        <v>0</v>
      </c>
      <c r="BR511" s="2">
        <v>0</v>
      </c>
      <c r="BV511" s="16"/>
      <c r="BW511" s="18">
        <f t="shared" si="124"/>
        <v>0</v>
      </c>
      <c r="BX511" s="15">
        <v>0</v>
      </c>
      <c r="BY511" s="2">
        <v>0</v>
      </c>
      <c r="BZ511" s="2">
        <v>0</v>
      </c>
      <c r="CA511" s="2">
        <v>0</v>
      </c>
      <c r="CB511" s="2">
        <v>0</v>
      </c>
      <c r="CC511" s="2">
        <v>0</v>
      </c>
      <c r="CD511" s="2">
        <v>0</v>
      </c>
      <c r="CE511" s="2">
        <v>0</v>
      </c>
      <c r="CI511" s="16"/>
      <c r="CJ511" s="18">
        <f t="shared" si="125"/>
        <v>0</v>
      </c>
      <c r="CK511" s="15">
        <v>0</v>
      </c>
      <c r="CL511" s="2">
        <v>0</v>
      </c>
      <c r="CM511" s="2">
        <v>0</v>
      </c>
      <c r="CN511" s="2">
        <v>0</v>
      </c>
      <c r="CO511" s="2">
        <v>0</v>
      </c>
      <c r="CP511" s="2">
        <v>0</v>
      </c>
      <c r="CQ511" s="2">
        <v>0</v>
      </c>
      <c r="CR511" s="2">
        <v>0</v>
      </c>
      <c r="CV511" s="16"/>
      <c r="CW511" s="18">
        <f t="shared" si="126"/>
        <v>0</v>
      </c>
    </row>
    <row r="512" spans="1:102" ht="13.05" customHeight="1" x14ac:dyDescent="0.2">
      <c r="A512" s="46" t="s">
        <v>205</v>
      </c>
      <c r="B512" s="46" t="s">
        <v>206</v>
      </c>
      <c r="C512" s="91">
        <v>407</v>
      </c>
      <c r="D512" s="46" t="s">
        <v>636</v>
      </c>
      <c r="E512" s="46" t="s">
        <v>205</v>
      </c>
      <c r="F512" s="46" t="s">
        <v>206</v>
      </c>
      <c r="G512" s="47" t="s">
        <v>556</v>
      </c>
      <c r="H512" s="71">
        <v>34983</v>
      </c>
      <c r="I512" s="49" t="s">
        <v>627</v>
      </c>
      <c r="J512" s="43"/>
      <c r="K512" s="15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V512" s="16"/>
      <c r="W512" s="18">
        <f t="shared" ref="W512" si="127">SUM(K512:V512)</f>
        <v>0</v>
      </c>
      <c r="X512" s="15">
        <v>0</v>
      </c>
      <c r="Y512" s="2">
        <v>0</v>
      </c>
      <c r="Z512" s="2">
        <v>0</v>
      </c>
      <c r="AA512" s="2">
        <v>0</v>
      </c>
      <c r="AB512" s="2">
        <v>0</v>
      </c>
      <c r="AC512" s="2">
        <v>0</v>
      </c>
      <c r="AD512" s="2">
        <v>0</v>
      </c>
      <c r="AE512" s="2">
        <v>0</v>
      </c>
      <c r="AI512" s="16"/>
      <c r="AJ512" s="18">
        <f t="shared" ref="AJ512" si="128">SUM(X512:AI512)</f>
        <v>0</v>
      </c>
      <c r="AK512" s="15">
        <v>0</v>
      </c>
      <c r="AL512" s="2">
        <v>0</v>
      </c>
      <c r="AM512" s="2">
        <v>0</v>
      </c>
      <c r="AN512" s="2">
        <v>0</v>
      </c>
      <c r="AO512" s="2">
        <v>0</v>
      </c>
      <c r="AP512" s="2">
        <v>0</v>
      </c>
      <c r="AQ512" s="2">
        <v>0</v>
      </c>
      <c r="AR512" s="2">
        <v>0</v>
      </c>
      <c r="AV512" s="16"/>
      <c r="AW512" s="18">
        <f t="shared" ref="AW512" si="129">SUM(AK512:AV512)</f>
        <v>0</v>
      </c>
      <c r="AX512" s="15">
        <v>0</v>
      </c>
      <c r="AY512" s="2">
        <v>0</v>
      </c>
      <c r="AZ512" s="2">
        <v>0</v>
      </c>
      <c r="BA512" s="2">
        <v>0</v>
      </c>
      <c r="BB512" s="2">
        <v>0</v>
      </c>
      <c r="BC512" s="2">
        <v>0</v>
      </c>
      <c r="BD512" s="2">
        <v>0</v>
      </c>
      <c r="BE512" s="2">
        <v>0</v>
      </c>
      <c r="BI512" s="16"/>
      <c r="BJ512" s="18">
        <f t="shared" ref="BJ512" si="130">SUM(AX512:BI512)</f>
        <v>0</v>
      </c>
      <c r="BK512" s="15">
        <v>0</v>
      </c>
      <c r="BL512" s="2">
        <v>0</v>
      </c>
      <c r="BM512" s="2">
        <v>0</v>
      </c>
      <c r="BN512" s="2">
        <v>0</v>
      </c>
      <c r="BO512" s="2">
        <v>0</v>
      </c>
      <c r="BP512" s="2">
        <v>0</v>
      </c>
      <c r="BQ512" s="2">
        <v>0</v>
      </c>
      <c r="BR512" s="2">
        <v>0</v>
      </c>
      <c r="BV512" s="16"/>
      <c r="BW512" s="18">
        <f t="shared" ref="BW512" si="131">SUM(BK512:BV512)</f>
        <v>0</v>
      </c>
      <c r="BX512" s="15">
        <v>0</v>
      </c>
      <c r="BY512" s="2">
        <v>0</v>
      </c>
      <c r="BZ512" s="2">
        <v>0</v>
      </c>
      <c r="CA512" s="2">
        <v>0</v>
      </c>
      <c r="CB512" s="2">
        <v>0</v>
      </c>
      <c r="CC512" s="2">
        <v>0</v>
      </c>
      <c r="CD512" s="2">
        <v>0</v>
      </c>
      <c r="CE512" s="2">
        <v>0</v>
      </c>
      <c r="CI512" s="16"/>
      <c r="CJ512" s="18">
        <f t="shared" ref="CJ512" si="132">SUM(BX512:CI512)</f>
        <v>0</v>
      </c>
      <c r="CK512" s="15">
        <v>0</v>
      </c>
      <c r="CL512" s="2">
        <v>0</v>
      </c>
      <c r="CM512" s="2">
        <v>0</v>
      </c>
      <c r="CN512" s="2">
        <v>0</v>
      </c>
      <c r="CO512" s="2">
        <v>0</v>
      </c>
      <c r="CP512" s="2">
        <v>0</v>
      </c>
      <c r="CQ512" s="2">
        <v>0</v>
      </c>
      <c r="CR512" s="2">
        <v>0</v>
      </c>
      <c r="CV512" s="16"/>
      <c r="CW512" s="18">
        <f t="shared" ref="CW512" si="133">SUM(CK512:CV512)</f>
        <v>0</v>
      </c>
    </row>
    <row r="513" spans="1:101" ht="13.05" customHeight="1" thickBot="1" x14ac:dyDescent="0.25">
      <c r="A513" s="67" t="s">
        <v>6</v>
      </c>
      <c r="B513" s="67" t="s">
        <v>48</v>
      </c>
      <c r="C513" s="93">
        <v>400</v>
      </c>
      <c r="D513" s="67" t="s">
        <v>634</v>
      </c>
      <c r="E513" s="67" t="s">
        <v>25</v>
      </c>
      <c r="F513" s="67" t="s">
        <v>49</v>
      </c>
      <c r="G513" s="68" t="s">
        <v>40</v>
      </c>
      <c r="H513" s="75">
        <v>33980</v>
      </c>
      <c r="I513" s="69" t="s">
        <v>622</v>
      </c>
      <c r="J513" s="43"/>
      <c r="K513" s="77">
        <v>0</v>
      </c>
      <c r="L513" s="78">
        <v>0</v>
      </c>
      <c r="M513" s="78">
        <v>0</v>
      </c>
      <c r="N513" s="78">
        <v>0</v>
      </c>
      <c r="O513" s="78">
        <v>0</v>
      </c>
      <c r="P513" s="78">
        <v>0</v>
      </c>
      <c r="Q513" s="78">
        <v>0</v>
      </c>
      <c r="R513" s="78">
        <v>0</v>
      </c>
      <c r="S513" s="78">
        <v>0</v>
      </c>
      <c r="T513" s="78">
        <v>0</v>
      </c>
      <c r="U513" s="78">
        <v>0</v>
      </c>
      <c r="V513" s="79">
        <v>0</v>
      </c>
      <c r="W513" s="80">
        <f t="shared" si="120"/>
        <v>0</v>
      </c>
      <c r="X513" s="77">
        <v>0</v>
      </c>
      <c r="Y513" s="78">
        <v>0</v>
      </c>
      <c r="Z513" s="78">
        <v>0</v>
      </c>
      <c r="AA513" s="78">
        <v>0</v>
      </c>
      <c r="AB513" s="78">
        <v>0</v>
      </c>
      <c r="AC513" s="78">
        <v>0</v>
      </c>
      <c r="AD513" s="78">
        <v>0</v>
      </c>
      <c r="AE513" s="78">
        <v>0</v>
      </c>
      <c r="AF513" s="78">
        <v>0</v>
      </c>
      <c r="AG513" s="78">
        <v>0</v>
      </c>
      <c r="AH513" s="78">
        <v>0</v>
      </c>
      <c r="AI513" s="79">
        <v>0</v>
      </c>
      <c r="AJ513" s="80">
        <f t="shared" si="121"/>
        <v>0</v>
      </c>
      <c r="AK513" s="77">
        <v>0</v>
      </c>
      <c r="AL513" s="78">
        <v>0</v>
      </c>
      <c r="AM513" s="78">
        <v>0</v>
      </c>
      <c r="AN513" s="78">
        <v>0</v>
      </c>
      <c r="AO513" s="78">
        <v>0</v>
      </c>
      <c r="AP513" s="78">
        <v>0</v>
      </c>
      <c r="AQ513" s="78">
        <v>0</v>
      </c>
      <c r="AR513" s="78">
        <v>0</v>
      </c>
      <c r="AS513" s="78">
        <v>0</v>
      </c>
      <c r="AT513" s="78">
        <v>0</v>
      </c>
      <c r="AU513" s="78">
        <v>0</v>
      </c>
      <c r="AV513" s="79">
        <v>0</v>
      </c>
      <c r="AW513" s="80">
        <f t="shared" si="122"/>
        <v>0</v>
      </c>
      <c r="AX513" s="77">
        <v>0</v>
      </c>
      <c r="AY513" s="78">
        <v>0</v>
      </c>
      <c r="AZ513" s="78">
        <v>0</v>
      </c>
      <c r="BA513" s="78">
        <v>0</v>
      </c>
      <c r="BB513" s="78">
        <v>0</v>
      </c>
      <c r="BC513" s="78">
        <v>0</v>
      </c>
      <c r="BD513" s="78">
        <v>0</v>
      </c>
      <c r="BE513" s="78">
        <v>0</v>
      </c>
      <c r="BF513" s="78">
        <v>0</v>
      </c>
      <c r="BG513" s="78">
        <v>0</v>
      </c>
      <c r="BH513" s="78">
        <v>0</v>
      </c>
      <c r="BI513" s="79">
        <v>0</v>
      </c>
      <c r="BJ513" s="80">
        <f t="shared" si="123"/>
        <v>0</v>
      </c>
      <c r="BK513" s="77">
        <v>0</v>
      </c>
      <c r="BL513" s="78">
        <v>0</v>
      </c>
      <c r="BM513" s="78">
        <v>0</v>
      </c>
      <c r="BN513" s="78">
        <v>0</v>
      </c>
      <c r="BO513" s="78">
        <v>0</v>
      </c>
      <c r="BP513" s="78">
        <v>0</v>
      </c>
      <c r="BQ513" s="78">
        <v>0</v>
      </c>
      <c r="BR513" s="78">
        <v>0</v>
      </c>
      <c r="BS513" s="78">
        <v>0</v>
      </c>
      <c r="BT513" s="78">
        <v>0</v>
      </c>
      <c r="BU513" s="78">
        <v>0</v>
      </c>
      <c r="BV513" s="79">
        <v>0</v>
      </c>
      <c r="BW513" s="80">
        <f t="shared" si="124"/>
        <v>0</v>
      </c>
      <c r="BX513" s="77">
        <v>0</v>
      </c>
      <c r="BY513" s="78">
        <v>0</v>
      </c>
      <c r="BZ513" s="78">
        <v>0</v>
      </c>
      <c r="CA513" s="78">
        <v>0</v>
      </c>
      <c r="CB513" s="78">
        <v>0</v>
      </c>
      <c r="CC513" s="78">
        <v>0</v>
      </c>
      <c r="CD513" s="78">
        <v>0</v>
      </c>
      <c r="CE513" s="78">
        <v>0</v>
      </c>
      <c r="CF513" s="78">
        <v>0</v>
      </c>
      <c r="CG513" s="78">
        <v>0</v>
      </c>
      <c r="CH513" s="78">
        <v>0</v>
      </c>
      <c r="CI513" s="79">
        <v>0</v>
      </c>
      <c r="CJ513" s="80">
        <f t="shared" si="125"/>
        <v>0</v>
      </c>
      <c r="CK513" s="77">
        <v>0</v>
      </c>
      <c r="CL513" s="78">
        <v>0</v>
      </c>
      <c r="CM513" s="78">
        <v>0</v>
      </c>
      <c r="CN513" s="78">
        <v>0</v>
      </c>
      <c r="CO513" s="78">
        <v>0</v>
      </c>
      <c r="CP513" s="78">
        <v>0</v>
      </c>
      <c r="CQ513" s="78">
        <v>0</v>
      </c>
      <c r="CR513" s="78">
        <v>0</v>
      </c>
      <c r="CS513" s="78">
        <v>0</v>
      </c>
      <c r="CT513" s="78">
        <v>0</v>
      </c>
      <c r="CU513" s="78">
        <v>0</v>
      </c>
      <c r="CV513" s="79">
        <v>0</v>
      </c>
      <c r="CW513" s="80">
        <f t="shared" si="126"/>
        <v>0</v>
      </c>
    </row>
  </sheetData>
  <autoFilter ref="A6:I513" xr:uid="{CBE3B0EB-3655-4702-81AE-5C373E8A1001}"/>
  <mergeCells count="15">
    <mergeCell ref="E2:I4"/>
    <mergeCell ref="BX4:CJ4"/>
    <mergeCell ref="BX5:CJ5"/>
    <mergeCell ref="CK4:CW4"/>
    <mergeCell ref="CK5:CW5"/>
    <mergeCell ref="AX4:BJ4"/>
    <mergeCell ref="AX5:BJ5"/>
    <mergeCell ref="BK4:BW4"/>
    <mergeCell ref="BK5:BW5"/>
    <mergeCell ref="AK4:AW4"/>
    <mergeCell ref="K5:W5"/>
    <mergeCell ref="X5:AJ5"/>
    <mergeCell ref="K4:AJ4"/>
    <mergeCell ref="J4:J6"/>
    <mergeCell ref="AK5:AV5"/>
  </mergeCells>
  <conditionalFormatting sqref="H1:H1048576">
    <cfRule type="duplicateValues" dxfId="2" priority="2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  <ignoredErrors>
    <ignoredError sqref="W246:W483 W486:W488 W490:W501 W7:W205 W206:W232 W233:W243" formulaRange="1"/>
    <ignoredError sqref="W484" formula="1" formulaRange="1"/>
    <ignoredError sqref="W485 AJ484 AJ485 AW484 AW485 BJ485 BW485 CJ485 CW48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C240-5F98-4A94-BDDF-CDAD9417C869}">
  <dimension ref="A1:P513"/>
  <sheetViews>
    <sheetView showGridLines="0" zoomScale="96" zoomScaleNormal="96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15" sqref="C15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109375" style="1" customWidth="1" collapsed="1"/>
    <col min="6" max="6" width="16.6640625" style="1" customWidth="1"/>
    <col min="7" max="7" width="7.109375" style="2" customWidth="1"/>
    <col min="8" max="8" width="7.44140625" style="2" customWidth="1"/>
    <col min="9" max="9" width="29.77734375" style="1" customWidth="1"/>
    <col min="10" max="16" width="11.5546875" style="36"/>
    <col min="17" max="16384" width="11.5546875" style="1"/>
  </cols>
  <sheetData>
    <row r="1" spans="1:16" x14ac:dyDescent="0.2">
      <c r="E1" s="83"/>
      <c r="F1" s="83"/>
      <c r="G1" s="84"/>
      <c r="H1" s="84"/>
      <c r="I1" s="83"/>
    </row>
    <row r="2" spans="1:16" x14ac:dyDescent="0.2">
      <c r="E2" s="149" t="s">
        <v>628</v>
      </c>
      <c r="F2" s="149"/>
      <c r="G2" s="149"/>
      <c r="H2" s="149"/>
      <c r="I2" s="149"/>
    </row>
    <row r="3" spans="1:16" ht="10.199999999999999" thickBot="1" x14ac:dyDescent="0.25">
      <c r="E3" s="149"/>
      <c r="F3" s="149"/>
      <c r="G3" s="149"/>
      <c r="H3" s="149"/>
      <c r="I3" s="149"/>
    </row>
    <row r="4" spans="1:16" ht="15" customHeight="1" thickBot="1" x14ac:dyDescent="0.25">
      <c r="E4" s="149"/>
      <c r="F4" s="149"/>
      <c r="G4" s="149"/>
      <c r="H4" s="149"/>
      <c r="I4" s="149"/>
      <c r="J4" s="165" t="s">
        <v>602</v>
      </c>
      <c r="K4" s="166"/>
      <c r="L4" s="167"/>
      <c r="M4" s="168" t="s">
        <v>590</v>
      </c>
      <c r="N4" s="169"/>
      <c r="O4" s="169"/>
      <c r="P4" s="170"/>
    </row>
    <row r="5" spans="1:16" ht="10.199999999999999" thickBot="1" x14ac:dyDescent="0.25">
      <c r="H5" s="76"/>
      <c r="J5" s="81">
        <f>SUBTOTAL(9,J7:J979)</f>
        <v>11309</v>
      </c>
      <c r="K5" s="82">
        <f>SUBTOTAL(9,K7:K979)</f>
        <v>176</v>
      </c>
      <c r="L5" s="58">
        <f>SUBTOTAL(9,L7:L979)</f>
        <v>10155</v>
      </c>
      <c r="M5" s="81">
        <f>SUBTOTAL(9,M7:M979)</f>
        <v>0</v>
      </c>
      <c r="N5" s="82">
        <f t="shared" ref="N5:P5" si="0">SUBTOTAL(9,N7:N979)</f>
        <v>0</v>
      </c>
      <c r="O5" s="62">
        <f t="shared" si="0"/>
        <v>0</v>
      </c>
      <c r="P5" s="82">
        <f t="shared" si="0"/>
        <v>1</v>
      </c>
    </row>
    <row r="6" spans="1:16" s="57" customFormat="1" ht="19.8" customHeight="1" thickBot="1" x14ac:dyDescent="0.25">
      <c r="A6" s="37" t="s">
        <v>0</v>
      </c>
      <c r="B6" s="37" t="s">
        <v>1</v>
      </c>
      <c r="C6" s="37" t="s">
        <v>637</v>
      </c>
      <c r="D6" s="37" t="s">
        <v>630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562</v>
      </c>
      <c r="J6" s="85" t="s">
        <v>595</v>
      </c>
      <c r="K6" s="86" t="s">
        <v>596</v>
      </c>
      <c r="L6" s="87" t="s">
        <v>597</v>
      </c>
      <c r="M6" s="88" t="s">
        <v>598</v>
      </c>
      <c r="N6" s="88" t="s">
        <v>599</v>
      </c>
      <c r="O6" s="88" t="s">
        <v>600</v>
      </c>
      <c r="P6" s="89" t="s">
        <v>601</v>
      </c>
    </row>
    <row r="7" spans="1:16" ht="13.05" customHeight="1" x14ac:dyDescent="0.2">
      <c r="A7" s="46" t="s">
        <v>6</v>
      </c>
      <c r="B7" s="46" t="s">
        <v>7</v>
      </c>
      <c r="C7" s="91">
        <v>403</v>
      </c>
      <c r="D7" s="46" t="s">
        <v>631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64">
        <f>VLOOKUP(H7,'Metales Pesados 2025'!H7:W490,16,FALSE)</f>
        <v>0</v>
      </c>
      <c r="K7" s="36">
        <f>VLOOKUP(H7,'Metales Pesados 2025'!H7:AJ490,29,FALSE)</f>
        <v>0</v>
      </c>
      <c r="L7" s="60">
        <f>VLOOKUP(H7,'Metales Pesados 2025'!H7:AW490,42,FALSE)</f>
        <v>0</v>
      </c>
      <c r="M7" s="63">
        <f>VLOOKUP(H7,'Metales Pesados 2025'!H7:BJ490,55,FALSE)</f>
        <v>0</v>
      </c>
      <c r="N7" s="63">
        <f>VLOOKUP(H7,'Metales Pesados 2025'!H7:BW490,68,FALSE)</f>
        <v>0</v>
      </c>
      <c r="O7" s="63">
        <f>VLOOKUP(H7,'Metales Pesados 2025'!H7:CJ490,81,FALSE)</f>
        <v>0</v>
      </c>
      <c r="P7" s="59">
        <f>VLOOKUP(H7,'Metales Pesados 2025'!H7:CW490,94,FALSE)</f>
        <v>0</v>
      </c>
    </row>
    <row r="8" spans="1:16" ht="13.05" customHeight="1" x14ac:dyDescent="0.2">
      <c r="A8" s="46" t="s">
        <v>6</v>
      </c>
      <c r="B8" s="46" t="s">
        <v>12</v>
      </c>
      <c r="C8" s="91">
        <v>402</v>
      </c>
      <c r="D8" s="46" t="s">
        <v>632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64">
        <f>VLOOKUP(H8,'Metales Pesados 2025'!H8:W491,16,FALSE)</f>
        <v>4</v>
      </c>
      <c r="K8" s="36">
        <f>VLOOKUP(H8,'Metales Pesados 2025'!H8:AJ491,29,FALSE)</f>
        <v>0</v>
      </c>
      <c r="L8" s="60">
        <f>VLOOKUP(H8,'Metales Pesados 2025'!H8:AW491,42,FALSE)</f>
        <v>4</v>
      </c>
      <c r="M8" s="36">
        <f>VLOOKUP(H8,'Metales Pesados 2025'!H8:BJ491,55,FALSE)</f>
        <v>0</v>
      </c>
      <c r="N8" s="36">
        <f>VLOOKUP(H8,'Metales Pesados 2025'!H8:BW491,68,FALSE)</f>
        <v>0</v>
      </c>
      <c r="O8" s="36">
        <f>VLOOKUP(H8,'Metales Pesados 2025'!H8:CJ491,81,FALSE)</f>
        <v>0</v>
      </c>
      <c r="P8" s="60">
        <f>VLOOKUP(H8,'Metales Pesados 2025'!H8:CW491,94,FALSE)</f>
        <v>0</v>
      </c>
    </row>
    <row r="9" spans="1:16" ht="13.05" customHeight="1" x14ac:dyDescent="0.2">
      <c r="A9" s="46" t="s">
        <v>15</v>
      </c>
      <c r="B9" s="46" t="s">
        <v>16</v>
      </c>
      <c r="C9" s="91">
        <v>405</v>
      </c>
      <c r="D9" s="46" t="s">
        <v>633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64">
        <f>VLOOKUP(H9,'Metales Pesados 2025'!H9:W492,16,FALSE)</f>
        <v>0</v>
      </c>
      <c r="K9" s="36">
        <f>VLOOKUP(H9,'Metales Pesados 2025'!H9:AJ492,29,FALSE)</f>
        <v>0</v>
      </c>
      <c r="L9" s="60">
        <f>VLOOKUP(H9,'Metales Pesados 2025'!H9:AW492,42,FALSE)</f>
        <v>0</v>
      </c>
      <c r="M9" s="36">
        <f>VLOOKUP(H9,'Metales Pesados 2025'!H9:BJ492,55,FALSE)</f>
        <v>0</v>
      </c>
      <c r="N9" s="36">
        <f>VLOOKUP(H9,'Metales Pesados 2025'!H9:BW492,68,FALSE)</f>
        <v>0</v>
      </c>
      <c r="O9" s="36">
        <f>VLOOKUP(H9,'Metales Pesados 2025'!H9:CJ492,81,FALSE)</f>
        <v>0</v>
      </c>
      <c r="P9" s="60">
        <f>VLOOKUP(H9,'Metales Pesados 2025'!H9:CW492,94,FALSE)</f>
        <v>0</v>
      </c>
    </row>
    <row r="10" spans="1:16" ht="13.05" customHeight="1" x14ac:dyDescent="0.2">
      <c r="A10" s="46" t="s">
        <v>6</v>
      </c>
      <c r="B10" s="46" t="s">
        <v>18</v>
      </c>
      <c r="C10" s="91">
        <v>400</v>
      </c>
      <c r="D10" s="46" t="s">
        <v>634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64">
        <f>VLOOKUP(H10,'Metales Pesados 2025'!H10:W493,16,FALSE)</f>
        <v>282</v>
      </c>
      <c r="K10" s="36">
        <f>VLOOKUP(H10,'Metales Pesados 2025'!H10:AJ493,29,FALSE)</f>
        <v>0</v>
      </c>
      <c r="L10" s="60">
        <f>VLOOKUP(H10,'Metales Pesados 2025'!H10:AW493,42,FALSE)</f>
        <v>238</v>
      </c>
      <c r="M10" s="36">
        <f>VLOOKUP(H10,'Metales Pesados 2025'!H10:BJ493,55,FALSE)</f>
        <v>0</v>
      </c>
      <c r="N10" s="36">
        <f>VLOOKUP(H10,'Metales Pesados 2025'!H10:BW493,68,FALSE)</f>
        <v>0</v>
      </c>
      <c r="O10" s="36">
        <f>VLOOKUP(H10,'Metales Pesados 2025'!H10:CJ493,81,FALSE)</f>
        <v>0</v>
      </c>
      <c r="P10" s="60">
        <f>VLOOKUP(H10,'Metales Pesados 2025'!H10:CW493,94,FALSE)</f>
        <v>0</v>
      </c>
    </row>
    <row r="11" spans="1:16" ht="13.05" customHeight="1" x14ac:dyDescent="0.2">
      <c r="A11" s="46" t="s">
        <v>22</v>
      </c>
      <c r="B11" s="46" t="s">
        <v>23</v>
      </c>
      <c r="C11" s="91">
        <v>406</v>
      </c>
      <c r="D11" s="46" t="s">
        <v>635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64">
        <f>VLOOKUP(H11,'Metales Pesados 2025'!H11:W494,16,FALSE)</f>
        <v>0</v>
      </c>
      <c r="K11" s="36">
        <f>VLOOKUP(H11,'Metales Pesados 2025'!H11:AJ494,29,FALSE)</f>
        <v>0</v>
      </c>
      <c r="L11" s="60">
        <f>VLOOKUP(H11,'Metales Pesados 2025'!H11:AW494,42,FALSE)</f>
        <v>0</v>
      </c>
      <c r="M11" s="36">
        <f>VLOOKUP(H11,'Metales Pesados 2025'!H11:BJ494,55,FALSE)</f>
        <v>0</v>
      </c>
      <c r="N11" s="36">
        <f>VLOOKUP(H11,'Metales Pesados 2025'!H11:BW494,68,FALSE)</f>
        <v>0</v>
      </c>
      <c r="O11" s="36">
        <f>VLOOKUP(H11,'Metales Pesados 2025'!H11:CJ494,81,FALSE)</f>
        <v>0</v>
      </c>
      <c r="P11" s="60">
        <f>VLOOKUP(H11,'Metales Pesados 2025'!H11:CW494,94,FALSE)</f>
        <v>1</v>
      </c>
    </row>
    <row r="12" spans="1:16" ht="13.05" customHeight="1" x14ac:dyDescent="0.2">
      <c r="A12" s="46" t="s">
        <v>6</v>
      </c>
      <c r="B12" s="46" t="s">
        <v>12</v>
      </c>
      <c r="C12" s="91">
        <v>400</v>
      </c>
      <c r="D12" s="46" t="s">
        <v>634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64">
        <f>VLOOKUP(H12,'Metales Pesados 2025'!H12:W495,16,FALSE)</f>
        <v>0</v>
      </c>
      <c r="K12" s="36">
        <f>VLOOKUP(H12,'Metales Pesados 2025'!H12:AJ495,29,FALSE)</f>
        <v>0</v>
      </c>
      <c r="L12" s="60">
        <f>VLOOKUP(H12,'Metales Pesados 2025'!H12:AW495,42,FALSE)</f>
        <v>0</v>
      </c>
      <c r="M12" s="36">
        <f>VLOOKUP(H12,'Metales Pesados 2025'!H12:BJ495,55,FALSE)</f>
        <v>0</v>
      </c>
      <c r="N12" s="36">
        <f>VLOOKUP(H12,'Metales Pesados 2025'!H12:BW495,68,FALSE)</f>
        <v>0</v>
      </c>
      <c r="O12" s="36">
        <f>VLOOKUP(H12,'Metales Pesados 2025'!H12:CJ495,81,FALSE)</f>
        <v>0</v>
      </c>
      <c r="P12" s="60">
        <f>VLOOKUP(H12,'Metales Pesados 2025'!H12:CW495,94,FALSE)</f>
        <v>0</v>
      </c>
    </row>
    <row r="13" spans="1:16" ht="13.05" customHeight="1" x14ac:dyDescent="0.2">
      <c r="A13" s="46" t="s">
        <v>6</v>
      </c>
      <c r="B13" s="46" t="s">
        <v>7</v>
      </c>
      <c r="C13" s="91">
        <v>400</v>
      </c>
      <c r="D13" s="46" t="s">
        <v>634</v>
      </c>
      <c r="E13" s="46" t="s">
        <v>8</v>
      </c>
      <c r="F13" s="46" t="s">
        <v>9</v>
      </c>
      <c r="G13" s="47" t="s">
        <v>29</v>
      </c>
      <c r="H13" s="70">
        <v>21146</v>
      </c>
      <c r="I13" s="49" t="s">
        <v>30</v>
      </c>
      <c r="J13" s="64">
        <f>VLOOKUP(H13,'Metales Pesados 2025'!H13:W496,16,FALSE)</f>
        <v>0</v>
      </c>
      <c r="K13" s="36">
        <f>VLOOKUP(H13,'Metales Pesados 2025'!H13:AJ496,29,FALSE)</f>
        <v>0</v>
      </c>
      <c r="L13" s="60">
        <f>VLOOKUP(H13,'Metales Pesados 2025'!H13:AW496,42,FALSE)</f>
        <v>0</v>
      </c>
      <c r="M13" s="36">
        <f>VLOOKUP(H13,'Metales Pesados 2025'!H13:BJ496,55,FALSE)</f>
        <v>0</v>
      </c>
      <c r="N13" s="36">
        <f>VLOOKUP(H13,'Metales Pesados 2025'!H13:BW496,68,FALSE)</f>
        <v>0</v>
      </c>
      <c r="O13" s="36">
        <f>VLOOKUP(H13,'Metales Pesados 2025'!H13:CJ496,81,FALSE)</f>
        <v>0</v>
      </c>
      <c r="P13" s="60">
        <f>VLOOKUP(H13,'Metales Pesados 2025'!H13:CW496,94,FALSE)</f>
        <v>0</v>
      </c>
    </row>
    <row r="14" spans="1:16" ht="13.05" customHeight="1" x14ac:dyDescent="0.2">
      <c r="A14" s="46" t="s">
        <v>6</v>
      </c>
      <c r="B14" s="46" t="s">
        <v>12</v>
      </c>
      <c r="C14" s="91">
        <v>400</v>
      </c>
      <c r="D14" s="46" t="s">
        <v>634</v>
      </c>
      <c r="E14" s="46" t="s">
        <v>25</v>
      </c>
      <c r="F14" s="46" t="s">
        <v>26</v>
      </c>
      <c r="G14" s="47" t="s">
        <v>31</v>
      </c>
      <c r="H14" s="70">
        <v>27598</v>
      </c>
      <c r="I14" s="50" t="s">
        <v>32</v>
      </c>
      <c r="J14" s="64">
        <f>VLOOKUP(H14,'Metales Pesados 2025'!H14:W497,16,FALSE)</f>
        <v>0</v>
      </c>
      <c r="K14" s="36">
        <f>VLOOKUP(H14,'Metales Pesados 2025'!H14:AJ497,29,FALSE)</f>
        <v>0</v>
      </c>
      <c r="L14" s="60">
        <f>VLOOKUP(H14,'Metales Pesados 2025'!H14:AW497,42,FALSE)</f>
        <v>0</v>
      </c>
      <c r="M14" s="36">
        <f>VLOOKUP(H14,'Metales Pesados 2025'!H14:BJ497,55,FALSE)</f>
        <v>0</v>
      </c>
      <c r="N14" s="36">
        <f>VLOOKUP(H14,'Metales Pesados 2025'!H14:BW497,68,FALSE)</f>
        <v>0</v>
      </c>
      <c r="O14" s="36">
        <f>VLOOKUP(H14,'Metales Pesados 2025'!H14:CJ497,81,FALSE)</f>
        <v>0</v>
      </c>
      <c r="P14" s="60">
        <f>VLOOKUP(H14,'Metales Pesados 2025'!H14:CW497,94,FALSE)</f>
        <v>0</v>
      </c>
    </row>
    <row r="15" spans="1:16" ht="13.05" customHeight="1" x14ac:dyDescent="0.2">
      <c r="A15" s="46" t="s">
        <v>6</v>
      </c>
      <c r="B15" s="46" t="s">
        <v>12</v>
      </c>
      <c r="C15" s="91">
        <v>400</v>
      </c>
      <c r="D15" s="46" t="s">
        <v>634</v>
      </c>
      <c r="E15" s="46" t="s">
        <v>25</v>
      </c>
      <c r="F15" s="46" t="s">
        <v>26</v>
      </c>
      <c r="G15" s="47" t="s">
        <v>33</v>
      </c>
      <c r="H15" s="70">
        <v>12</v>
      </c>
      <c r="I15" s="49" t="s">
        <v>34</v>
      </c>
      <c r="J15" s="64">
        <f>VLOOKUP(H15,'Metales Pesados 2025'!H15:W498,16,FALSE)</f>
        <v>0</v>
      </c>
      <c r="K15" s="36">
        <f>VLOOKUP(H15,'Metales Pesados 2025'!H15:AJ498,29,FALSE)</f>
        <v>0</v>
      </c>
      <c r="L15" s="60">
        <f>VLOOKUP(H15,'Metales Pesados 2025'!H15:AW498,42,FALSE)</f>
        <v>0</v>
      </c>
      <c r="M15" s="36">
        <f>VLOOKUP(H15,'Metales Pesados 2025'!H15:BJ498,55,FALSE)</f>
        <v>0</v>
      </c>
      <c r="N15" s="36">
        <f>VLOOKUP(H15,'Metales Pesados 2025'!H15:BW498,68,FALSE)</f>
        <v>0</v>
      </c>
      <c r="O15" s="36">
        <f>VLOOKUP(H15,'Metales Pesados 2025'!H15:CJ498,81,FALSE)</f>
        <v>0</v>
      </c>
      <c r="P15" s="60">
        <f>VLOOKUP(H15,'Metales Pesados 2025'!H15:CW498,94,FALSE)</f>
        <v>0</v>
      </c>
    </row>
    <row r="16" spans="1:16" ht="13.05" customHeight="1" x14ac:dyDescent="0.2">
      <c r="A16" s="46" t="s">
        <v>6</v>
      </c>
      <c r="B16" s="46" t="s">
        <v>12</v>
      </c>
      <c r="C16" s="91">
        <v>400</v>
      </c>
      <c r="D16" s="46" t="s">
        <v>634</v>
      </c>
      <c r="E16" s="46" t="s">
        <v>25</v>
      </c>
      <c r="F16" s="46" t="s">
        <v>26</v>
      </c>
      <c r="G16" s="47" t="s">
        <v>33</v>
      </c>
      <c r="H16" s="70">
        <v>270</v>
      </c>
      <c r="I16" s="49" t="s">
        <v>35</v>
      </c>
      <c r="J16" s="64">
        <f>VLOOKUP(H16,'Metales Pesados 2025'!H16:W499,16,FALSE)</f>
        <v>0</v>
      </c>
      <c r="K16" s="36">
        <f>VLOOKUP(H16,'Metales Pesados 2025'!H16:AJ499,29,FALSE)</f>
        <v>0</v>
      </c>
      <c r="L16" s="60">
        <f>VLOOKUP(H16,'Metales Pesados 2025'!H16:AW499,42,FALSE)</f>
        <v>0</v>
      </c>
      <c r="M16" s="36">
        <f>VLOOKUP(H16,'Metales Pesados 2025'!H16:BJ499,55,FALSE)</f>
        <v>0</v>
      </c>
      <c r="N16" s="36">
        <f>VLOOKUP(H16,'Metales Pesados 2025'!H16:BW499,68,FALSE)</f>
        <v>0</v>
      </c>
      <c r="O16" s="36">
        <f>VLOOKUP(H16,'Metales Pesados 2025'!H16:CJ499,81,FALSE)</f>
        <v>0</v>
      </c>
      <c r="P16" s="60">
        <f>VLOOKUP(H16,'Metales Pesados 2025'!H16:CW499,94,FALSE)</f>
        <v>0</v>
      </c>
    </row>
    <row r="17" spans="1:16" ht="13.05" customHeight="1" x14ac:dyDescent="0.2">
      <c r="A17" s="46" t="s">
        <v>6</v>
      </c>
      <c r="B17" s="46" t="s">
        <v>12</v>
      </c>
      <c r="C17" s="91">
        <v>400</v>
      </c>
      <c r="D17" s="46" t="s">
        <v>634</v>
      </c>
      <c r="E17" s="46" t="s">
        <v>25</v>
      </c>
      <c r="F17" s="46" t="s">
        <v>26</v>
      </c>
      <c r="G17" s="47" t="s">
        <v>33</v>
      </c>
      <c r="H17" s="70">
        <v>6945</v>
      </c>
      <c r="I17" s="49" t="s">
        <v>36</v>
      </c>
      <c r="J17" s="64">
        <f>VLOOKUP(H17,'Metales Pesados 2025'!H17:W500,16,FALSE)</f>
        <v>0</v>
      </c>
      <c r="K17" s="36">
        <f>VLOOKUP(H17,'Metales Pesados 2025'!H17:AJ500,29,FALSE)</f>
        <v>0</v>
      </c>
      <c r="L17" s="60">
        <f>VLOOKUP(H17,'Metales Pesados 2025'!H17:AW500,42,FALSE)</f>
        <v>0</v>
      </c>
      <c r="M17" s="36">
        <f>VLOOKUP(H17,'Metales Pesados 2025'!H17:BJ500,55,FALSE)</f>
        <v>0</v>
      </c>
      <c r="N17" s="36">
        <f>VLOOKUP(H17,'Metales Pesados 2025'!H17:BW500,68,FALSE)</f>
        <v>0</v>
      </c>
      <c r="O17" s="36">
        <f>VLOOKUP(H17,'Metales Pesados 2025'!H17:CJ500,81,FALSE)</f>
        <v>0</v>
      </c>
      <c r="P17" s="60">
        <f>VLOOKUP(H17,'Metales Pesados 2025'!H17:CW500,94,FALSE)</f>
        <v>0</v>
      </c>
    </row>
    <row r="18" spans="1:16" ht="13.05" customHeight="1" x14ac:dyDescent="0.2">
      <c r="A18" s="46" t="s">
        <v>6</v>
      </c>
      <c r="B18" s="46" t="s">
        <v>12</v>
      </c>
      <c r="C18" s="91">
        <v>400</v>
      </c>
      <c r="D18" s="46" t="s">
        <v>634</v>
      </c>
      <c r="E18" s="46" t="s">
        <v>25</v>
      </c>
      <c r="F18" s="46" t="s">
        <v>26</v>
      </c>
      <c r="G18" s="47" t="s">
        <v>33</v>
      </c>
      <c r="H18" s="70">
        <v>21334</v>
      </c>
      <c r="I18" s="49" t="s">
        <v>37</v>
      </c>
      <c r="J18" s="64">
        <f>VLOOKUP(H18,'Metales Pesados 2025'!H18:W501,16,FALSE)</f>
        <v>0</v>
      </c>
      <c r="K18" s="36">
        <f>VLOOKUP(H18,'Metales Pesados 2025'!H18:AJ501,29,FALSE)</f>
        <v>0</v>
      </c>
      <c r="L18" s="60">
        <f>VLOOKUP(H18,'Metales Pesados 2025'!H18:AW501,42,FALSE)</f>
        <v>0</v>
      </c>
      <c r="M18" s="36">
        <f>VLOOKUP(H18,'Metales Pesados 2025'!H18:BJ501,55,FALSE)</f>
        <v>0</v>
      </c>
      <c r="N18" s="36">
        <f>VLOOKUP(H18,'Metales Pesados 2025'!H18:BW501,68,FALSE)</f>
        <v>0</v>
      </c>
      <c r="O18" s="36">
        <f>VLOOKUP(H18,'Metales Pesados 2025'!H18:CJ501,81,FALSE)</f>
        <v>0</v>
      </c>
      <c r="P18" s="60">
        <f>VLOOKUP(H18,'Metales Pesados 2025'!H18:CW501,94,FALSE)</f>
        <v>0</v>
      </c>
    </row>
    <row r="19" spans="1:16" ht="13.05" customHeight="1" x14ac:dyDescent="0.2">
      <c r="A19" s="46" t="s">
        <v>6</v>
      </c>
      <c r="B19" s="46" t="s">
        <v>12</v>
      </c>
      <c r="C19" s="91">
        <v>400</v>
      </c>
      <c r="D19" s="46" t="s">
        <v>634</v>
      </c>
      <c r="E19" s="46" t="s">
        <v>25</v>
      </c>
      <c r="F19" s="46" t="s">
        <v>26</v>
      </c>
      <c r="G19" s="47" t="s">
        <v>31</v>
      </c>
      <c r="H19" s="70">
        <v>8</v>
      </c>
      <c r="I19" s="49" t="s">
        <v>38</v>
      </c>
      <c r="J19" s="64">
        <f>VLOOKUP(H19,'Metales Pesados 2025'!H19:W502,16,FALSE)</f>
        <v>0</v>
      </c>
      <c r="K19" s="36">
        <f>VLOOKUP(H19,'Metales Pesados 2025'!H19:AJ502,29,FALSE)</f>
        <v>0</v>
      </c>
      <c r="L19" s="60">
        <f>VLOOKUP(H19,'Metales Pesados 2025'!H19:AW502,42,FALSE)</f>
        <v>0</v>
      </c>
      <c r="M19" s="36">
        <f>VLOOKUP(H19,'Metales Pesados 2025'!H19:BJ502,55,FALSE)</f>
        <v>0</v>
      </c>
      <c r="N19" s="36">
        <f>VLOOKUP(H19,'Metales Pesados 2025'!H19:BW502,68,FALSE)</f>
        <v>0</v>
      </c>
      <c r="O19" s="36">
        <f>VLOOKUP(H19,'Metales Pesados 2025'!H19:CJ502,81,FALSE)</f>
        <v>0</v>
      </c>
      <c r="P19" s="60">
        <f>VLOOKUP(H19,'Metales Pesados 2025'!H19:CW502,94,FALSE)</f>
        <v>0</v>
      </c>
    </row>
    <row r="20" spans="1:16" ht="13.05" customHeight="1" x14ac:dyDescent="0.2">
      <c r="A20" s="46" t="s">
        <v>6</v>
      </c>
      <c r="B20" s="46" t="s">
        <v>12</v>
      </c>
      <c r="C20" s="91">
        <v>400</v>
      </c>
      <c r="D20" s="46" t="s">
        <v>634</v>
      </c>
      <c r="E20" s="46" t="s">
        <v>25</v>
      </c>
      <c r="F20" s="46" t="s">
        <v>26</v>
      </c>
      <c r="G20" s="47" t="s">
        <v>33</v>
      </c>
      <c r="H20" s="70">
        <v>11</v>
      </c>
      <c r="I20" s="49" t="s">
        <v>39</v>
      </c>
      <c r="J20" s="64">
        <f>VLOOKUP(H20,'Metales Pesados 2025'!H20:W503,16,FALSE)</f>
        <v>0</v>
      </c>
      <c r="K20" s="36">
        <f>VLOOKUP(H20,'Metales Pesados 2025'!H20:AJ503,29,FALSE)</f>
        <v>0</v>
      </c>
      <c r="L20" s="60">
        <f>VLOOKUP(H20,'Metales Pesados 2025'!H20:AW503,42,FALSE)</f>
        <v>0</v>
      </c>
      <c r="M20" s="36">
        <f>VLOOKUP(H20,'Metales Pesados 2025'!H20:BJ503,55,FALSE)</f>
        <v>0</v>
      </c>
      <c r="N20" s="36">
        <f>VLOOKUP(H20,'Metales Pesados 2025'!H20:BW503,68,FALSE)</f>
        <v>0</v>
      </c>
      <c r="O20" s="36">
        <f>VLOOKUP(H20,'Metales Pesados 2025'!H20:CJ503,81,FALSE)</f>
        <v>0</v>
      </c>
      <c r="P20" s="60">
        <f>VLOOKUP(H20,'Metales Pesados 2025'!H20:CW503,94,FALSE)</f>
        <v>0</v>
      </c>
    </row>
    <row r="21" spans="1:16" ht="13.05" customHeight="1" x14ac:dyDescent="0.2">
      <c r="A21" s="46" t="s">
        <v>6</v>
      </c>
      <c r="B21" s="46" t="s">
        <v>12</v>
      </c>
      <c r="C21" s="91">
        <v>400</v>
      </c>
      <c r="D21" s="46" t="s">
        <v>634</v>
      </c>
      <c r="E21" s="46" t="s">
        <v>25</v>
      </c>
      <c r="F21" s="46" t="s">
        <v>26</v>
      </c>
      <c r="G21" s="47" t="s">
        <v>40</v>
      </c>
      <c r="H21" s="70">
        <v>15</v>
      </c>
      <c r="I21" s="49" t="s">
        <v>41</v>
      </c>
      <c r="J21" s="64">
        <f>VLOOKUP(H21,'Metales Pesados 2025'!H21:W504,16,FALSE)</f>
        <v>0</v>
      </c>
      <c r="K21" s="36">
        <f>VLOOKUP(H21,'Metales Pesados 2025'!H21:AJ504,29,FALSE)</f>
        <v>0</v>
      </c>
      <c r="L21" s="60">
        <f>VLOOKUP(H21,'Metales Pesados 2025'!H21:AW504,42,FALSE)</f>
        <v>0</v>
      </c>
      <c r="M21" s="36">
        <f>VLOOKUP(H21,'Metales Pesados 2025'!H21:BJ504,55,FALSE)</f>
        <v>0</v>
      </c>
      <c r="N21" s="36">
        <f>VLOOKUP(H21,'Metales Pesados 2025'!H21:BW504,68,FALSE)</f>
        <v>0</v>
      </c>
      <c r="O21" s="36">
        <f>VLOOKUP(H21,'Metales Pesados 2025'!H21:CJ504,81,FALSE)</f>
        <v>0</v>
      </c>
      <c r="P21" s="60">
        <f>VLOOKUP(H21,'Metales Pesados 2025'!H21:CW504,94,FALSE)</f>
        <v>0</v>
      </c>
    </row>
    <row r="22" spans="1:16" ht="13.05" customHeight="1" x14ac:dyDescent="0.2">
      <c r="A22" s="46" t="s">
        <v>6</v>
      </c>
      <c r="B22" s="46" t="s">
        <v>42</v>
      </c>
      <c r="C22" s="91">
        <v>400</v>
      </c>
      <c r="D22" s="46" t="s">
        <v>634</v>
      </c>
      <c r="E22" s="46" t="s">
        <v>25</v>
      </c>
      <c r="F22" s="46" t="s">
        <v>26</v>
      </c>
      <c r="G22" s="47" t="s">
        <v>31</v>
      </c>
      <c r="H22" s="70">
        <v>4</v>
      </c>
      <c r="I22" s="49" t="s">
        <v>43</v>
      </c>
      <c r="J22" s="64">
        <f>VLOOKUP(H22,'Metales Pesados 2025'!H22:W505,16,FALSE)</f>
        <v>88</v>
      </c>
      <c r="K22" s="36">
        <f>VLOOKUP(H22,'Metales Pesados 2025'!H22:AJ505,29,FALSE)</f>
        <v>0</v>
      </c>
      <c r="L22" s="60">
        <f>VLOOKUP(H22,'Metales Pesados 2025'!H22:AW505,42,FALSE)</f>
        <v>80</v>
      </c>
      <c r="M22" s="36">
        <f>VLOOKUP(H22,'Metales Pesados 2025'!H22:BJ505,55,FALSE)</f>
        <v>0</v>
      </c>
      <c r="N22" s="36">
        <f>VLOOKUP(H22,'Metales Pesados 2025'!H22:BW505,68,FALSE)</f>
        <v>0</v>
      </c>
      <c r="O22" s="36">
        <f>VLOOKUP(H22,'Metales Pesados 2025'!H22:CJ505,81,FALSE)</f>
        <v>0</v>
      </c>
      <c r="P22" s="60">
        <f>VLOOKUP(H22,'Metales Pesados 2025'!H22:CW505,94,FALSE)</f>
        <v>0</v>
      </c>
    </row>
    <row r="23" spans="1:16" ht="13.05" customHeight="1" x14ac:dyDescent="0.2">
      <c r="A23" s="46" t="s">
        <v>6</v>
      </c>
      <c r="B23" s="46" t="s">
        <v>42</v>
      </c>
      <c r="C23" s="91">
        <v>400</v>
      </c>
      <c r="D23" s="46" t="s">
        <v>634</v>
      </c>
      <c r="E23" s="46" t="s">
        <v>25</v>
      </c>
      <c r="F23" s="46" t="s">
        <v>26</v>
      </c>
      <c r="G23" s="47" t="s">
        <v>33</v>
      </c>
      <c r="H23" s="70">
        <v>5</v>
      </c>
      <c r="I23" s="49" t="s">
        <v>44</v>
      </c>
      <c r="J23" s="64">
        <f>VLOOKUP(H23,'Metales Pesados 2025'!H23:W506,16,FALSE)</f>
        <v>0</v>
      </c>
      <c r="K23" s="36">
        <f>VLOOKUP(H23,'Metales Pesados 2025'!H23:AJ506,29,FALSE)</f>
        <v>0</v>
      </c>
      <c r="L23" s="60">
        <f>VLOOKUP(H23,'Metales Pesados 2025'!H23:AW506,42,FALSE)</f>
        <v>0</v>
      </c>
      <c r="M23" s="36">
        <f>VLOOKUP(H23,'Metales Pesados 2025'!H23:BJ506,55,FALSE)</f>
        <v>0</v>
      </c>
      <c r="N23" s="36">
        <f>VLOOKUP(H23,'Metales Pesados 2025'!H23:BW506,68,FALSE)</f>
        <v>0</v>
      </c>
      <c r="O23" s="36">
        <f>VLOOKUP(H23,'Metales Pesados 2025'!H23:CJ506,81,FALSE)</f>
        <v>0</v>
      </c>
      <c r="P23" s="60">
        <f>VLOOKUP(H23,'Metales Pesados 2025'!H23:CW506,94,FALSE)</f>
        <v>0</v>
      </c>
    </row>
    <row r="24" spans="1:16" ht="13.05" customHeight="1" x14ac:dyDescent="0.2">
      <c r="A24" s="46" t="s">
        <v>6</v>
      </c>
      <c r="B24" s="46" t="s">
        <v>42</v>
      </c>
      <c r="C24" s="91">
        <v>400</v>
      </c>
      <c r="D24" s="46" t="s">
        <v>634</v>
      </c>
      <c r="E24" s="46" t="s">
        <v>25</v>
      </c>
      <c r="F24" s="46" t="s">
        <v>26</v>
      </c>
      <c r="G24" s="47" t="s">
        <v>33</v>
      </c>
      <c r="H24" s="70">
        <v>273</v>
      </c>
      <c r="I24" s="49" t="s">
        <v>45</v>
      </c>
      <c r="J24" s="64">
        <f>VLOOKUP(H24,'Metales Pesados 2025'!H24:W507,16,FALSE)</f>
        <v>33</v>
      </c>
      <c r="K24" s="36">
        <f>VLOOKUP(H24,'Metales Pesados 2025'!H24:AJ507,29,FALSE)</f>
        <v>0</v>
      </c>
      <c r="L24" s="60">
        <f>VLOOKUP(H24,'Metales Pesados 2025'!H24:AW507,42,FALSE)</f>
        <v>28</v>
      </c>
      <c r="M24" s="36">
        <f>VLOOKUP(H24,'Metales Pesados 2025'!H24:BJ507,55,FALSE)</f>
        <v>0</v>
      </c>
      <c r="N24" s="36">
        <f>VLOOKUP(H24,'Metales Pesados 2025'!H24:BW507,68,FALSE)</f>
        <v>0</v>
      </c>
      <c r="O24" s="36">
        <f>VLOOKUP(H24,'Metales Pesados 2025'!H24:CJ507,81,FALSE)</f>
        <v>0</v>
      </c>
      <c r="P24" s="60">
        <f>VLOOKUP(H24,'Metales Pesados 2025'!H24:CW507,94,FALSE)</f>
        <v>0</v>
      </c>
    </row>
    <row r="25" spans="1:16" ht="13.05" customHeight="1" x14ac:dyDescent="0.2">
      <c r="A25" s="46" t="s">
        <v>6</v>
      </c>
      <c r="B25" s="46" t="s">
        <v>12</v>
      </c>
      <c r="C25" s="91">
        <v>400</v>
      </c>
      <c r="D25" s="46" t="s">
        <v>634</v>
      </c>
      <c r="E25" s="46" t="s">
        <v>25</v>
      </c>
      <c r="F25" s="46" t="s">
        <v>26</v>
      </c>
      <c r="G25" s="47" t="s">
        <v>29</v>
      </c>
      <c r="H25" s="70">
        <v>30485</v>
      </c>
      <c r="I25" s="49" t="s">
        <v>46</v>
      </c>
      <c r="J25" s="64">
        <f>VLOOKUP(H25,'Metales Pesados 2025'!H25:W508,16,FALSE)</f>
        <v>0</v>
      </c>
      <c r="K25" s="36">
        <f>VLOOKUP(H25,'Metales Pesados 2025'!H25:AJ508,29,FALSE)</f>
        <v>0</v>
      </c>
      <c r="L25" s="60">
        <f>VLOOKUP(H25,'Metales Pesados 2025'!H25:AW508,42,FALSE)</f>
        <v>0</v>
      </c>
      <c r="M25" s="36">
        <f>VLOOKUP(H25,'Metales Pesados 2025'!H25:BJ508,55,FALSE)</f>
        <v>0</v>
      </c>
      <c r="N25" s="36">
        <f>VLOOKUP(H25,'Metales Pesados 2025'!H25:BW508,68,FALSE)</f>
        <v>0</v>
      </c>
      <c r="O25" s="36">
        <f>VLOOKUP(H25,'Metales Pesados 2025'!H25:CJ508,81,FALSE)</f>
        <v>0</v>
      </c>
      <c r="P25" s="60">
        <f>VLOOKUP(H25,'Metales Pesados 2025'!H25:CW508,94,FALSE)</f>
        <v>0</v>
      </c>
    </row>
    <row r="26" spans="1:16" ht="13.05" customHeight="1" x14ac:dyDescent="0.2">
      <c r="A26" s="46" t="s">
        <v>6</v>
      </c>
      <c r="B26" s="46" t="s">
        <v>42</v>
      </c>
      <c r="C26" s="91">
        <v>400</v>
      </c>
      <c r="D26" s="46" t="s">
        <v>634</v>
      </c>
      <c r="E26" s="46" t="s">
        <v>25</v>
      </c>
      <c r="F26" s="46" t="s">
        <v>26</v>
      </c>
      <c r="G26" s="47" t="s">
        <v>33</v>
      </c>
      <c r="H26" s="70">
        <v>6</v>
      </c>
      <c r="I26" s="49" t="s">
        <v>47</v>
      </c>
      <c r="J26" s="64">
        <f>VLOOKUP(H26,'Metales Pesados 2025'!H26:W513,16,FALSE)</f>
        <v>272</v>
      </c>
      <c r="K26" s="36">
        <f>VLOOKUP(H26,'Metales Pesados 2025'!H26:AJ513,29,FALSE)</f>
        <v>4</v>
      </c>
      <c r="L26" s="60">
        <f>VLOOKUP(H26,'Metales Pesados 2025'!H26:AW513,42,FALSE)</f>
        <v>261</v>
      </c>
      <c r="M26" s="36">
        <f>VLOOKUP(H26,'Metales Pesados 2025'!H26:BJ513,55,FALSE)</f>
        <v>0</v>
      </c>
      <c r="N26" s="36">
        <f>VLOOKUP(H26,'Metales Pesados 2025'!H26:BW513,68,FALSE)</f>
        <v>0</v>
      </c>
      <c r="O26" s="36">
        <f>VLOOKUP(H26,'Metales Pesados 2025'!H26:CJ513,81,FALSE)</f>
        <v>0</v>
      </c>
      <c r="P26" s="60">
        <f>VLOOKUP(H26,'Metales Pesados 2025'!H26:CW513,94,FALSE)</f>
        <v>0</v>
      </c>
    </row>
    <row r="27" spans="1:16" ht="13.05" customHeight="1" x14ac:dyDescent="0.2">
      <c r="A27" s="46" t="s">
        <v>6</v>
      </c>
      <c r="B27" s="46" t="s">
        <v>48</v>
      </c>
      <c r="C27" s="91">
        <v>400</v>
      </c>
      <c r="D27" s="46" t="s">
        <v>634</v>
      </c>
      <c r="E27" s="46" t="s">
        <v>25</v>
      </c>
      <c r="F27" s="46" t="s">
        <v>49</v>
      </c>
      <c r="G27" s="47" t="s">
        <v>27</v>
      </c>
      <c r="H27" s="70">
        <v>25</v>
      </c>
      <c r="I27" s="49" t="s">
        <v>50</v>
      </c>
      <c r="J27" s="64">
        <f>VLOOKUP(H27,'Metales Pesados 2025'!H27:W514,16,FALSE)</f>
        <v>1</v>
      </c>
      <c r="K27" s="36">
        <f>VLOOKUP(H27,'Metales Pesados 2025'!H27:AJ514,29,FALSE)</f>
        <v>0</v>
      </c>
      <c r="L27" s="60">
        <f>VLOOKUP(H27,'Metales Pesados 2025'!H27:AW514,42,FALSE)</f>
        <v>1</v>
      </c>
      <c r="M27" s="36">
        <f>VLOOKUP(H27,'Metales Pesados 2025'!H27:BJ514,55,FALSE)</f>
        <v>0</v>
      </c>
      <c r="N27" s="36">
        <f>VLOOKUP(H27,'Metales Pesados 2025'!H27:BW514,68,FALSE)</f>
        <v>0</v>
      </c>
      <c r="O27" s="36">
        <f>VLOOKUP(H27,'Metales Pesados 2025'!H27:CJ514,81,FALSE)</f>
        <v>0</v>
      </c>
      <c r="P27" s="60">
        <f>VLOOKUP(H27,'Metales Pesados 2025'!H27:CW514,94,FALSE)</f>
        <v>0</v>
      </c>
    </row>
    <row r="28" spans="1:16" ht="13.05" customHeight="1" x14ac:dyDescent="0.2">
      <c r="A28" s="46" t="s">
        <v>6</v>
      </c>
      <c r="B28" s="46" t="s">
        <v>48</v>
      </c>
      <c r="C28" s="91">
        <v>400</v>
      </c>
      <c r="D28" s="46" t="s">
        <v>634</v>
      </c>
      <c r="E28" s="46" t="s">
        <v>25</v>
      </c>
      <c r="F28" s="46" t="s">
        <v>49</v>
      </c>
      <c r="G28" s="47" t="s">
        <v>31</v>
      </c>
      <c r="H28" s="70">
        <v>26052</v>
      </c>
      <c r="I28" s="50" t="s">
        <v>51</v>
      </c>
      <c r="J28" s="64">
        <f>VLOOKUP(H28,'Metales Pesados 2025'!H28:W515,16,FALSE)</f>
        <v>0</v>
      </c>
      <c r="K28" s="36">
        <f>VLOOKUP(H28,'Metales Pesados 2025'!H28:AJ515,29,FALSE)</f>
        <v>0</v>
      </c>
      <c r="L28" s="60">
        <f>VLOOKUP(H28,'Metales Pesados 2025'!H28:AW515,42,FALSE)</f>
        <v>0</v>
      </c>
      <c r="M28" s="36">
        <f>VLOOKUP(H28,'Metales Pesados 2025'!H28:BJ515,55,FALSE)</f>
        <v>0</v>
      </c>
      <c r="N28" s="36">
        <f>VLOOKUP(H28,'Metales Pesados 2025'!H28:BW515,68,FALSE)</f>
        <v>0</v>
      </c>
      <c r="O28" s="36">
        <f>VLOOKUP(H28,'Metales Pesados 2025'!H28:CJ515,81,FALSE)</f>
        <v>0</v>
      </c>
      <c r="P28" s="60">
        <f>VLOOKUP(H28,'Metales Pesados 2025'!H28:CW515,94,FALSE)</f>
        <v>0</v>
      </c>
    </row>
    <row r="29" spans="1:16" ht="13.05" customHeight="1" x14ac:dyDescent="0.2">
      <c r="A29" s="46" t="s">
        <v>6</v>
      </c>
      <c r="B29" s="46" t="s">
        <v>48</v>
      </c>
      <c r="C29" s="91">
        <v>400</v>
      </c>
      <c r="D29" s="46" t="s">
        <v>634</v>
      </c>
      <c r="E29" s="46" t="s">
        <v>25</v>
      </c>
      <c r="F29" s="46" t="s">
        <v>49</v>
      </c>
      <c r="G29" s="47" t="s">
        <v>31</v>
      </c>
      <c r="H29" s="70">
        <v>27259</v>
      </c>
      <c r="I29" s="50" t="s">
        <v>52</v>
      </c>
      <c r="J29" s="64">
        <f>VLOOKUP(H29,'Metales Pesados 2025'!H29:W516,16,FALSE)</f>
        <v>0</v>
      </c>
      <c r="K29" s="36">
        <f>VLOOKUP(H29,'Metales Pesados 2025'!H29:AJ516,29,FALSE)</f>
        <v>0</v>
      </c>
      <c r="L29" s="60">
        <f>VLOOKUP(H29,'Metales Pesados 2025'!H29:AW516,42,FALSE)</f>
        <v>0</v>
      </c>
      <c r="M29" s="36">
        <f>VLOOKUP(H29,'Metales Pesados 2025'!H29:BJ516,55,FALSE)</f>
        <v>0</v>
      </c>
      <c r="N29" s="36">
        <f>VLOOKUP(H29,'Metales Pesados 2025'!H29:BW516,68,FALSE)</f>
        <v>0</v>
      </c>
      <c r="O29" s="36">
        <f>VLOOKUP(H29,'Metales Pesados 2025'!H29:CJ516,81,FALSE)</f>
        <v>0</v>
      </c>
      <c r="P29" s="60">
        <f>VLOOKUP(H29,'Metales Pesados 2025'!H29:CW516,94,FALSE)</f>
        <v>0</v>
      </c>
    </row>
    <row r="30" spans="1:16" ht="13.05" customHeight="1" x14ac:dyDescent="0.2">
      <c r="A30" s="46" t="s">
        <v>6</v>
      </c>
      <c r="B30" s="46" t="s">
        <v>48</v>
      </c>
      <c r="C30" s="91">
        <v>400</v>
      </c>
      <c r="D30" s="46" t="s">
        <v>634</v>
      </c>
      <c r="E30" s="46" t="s">
        <v>25</v>
      </c>
      <c r="F30" s="46" t="s">
        <v>49</v>
      </c>
      <c r="G30" s="47" t="s">
        <v>33</v>
      </c>
      <c r="H30" s="70">
        <v>28</v>
      </c>
      <c r="I30" s="49" t="s">
        <v>53</v>
      </c>
      <c r="J30" s="64">
        <f>VLOOKUP(H30,'Metales Pesados 2025'!H30:W517,16,FALSE)</f>
        <v>0</v>
      </c>
      <c r="K30" s="36">
        <f>VLOOKUP(H30,'Metales Pesados 2025'!H30:AJ517,29,FALSE)</f>
        <v>0</v>
      </c>
      <c r="L30" s="60">
        <f>VLOOKUP(H30,'Metales Pesados 2025'!H30:AW517,42,FALSE)</f>
        <v>0</v>
      </c>
      <c r="M30" s="36">
        <f>VLOOKUP(H30,'Metales Pesados 2025'!H30:BJ517,55,FALSE)</f>
        <v>0</v>
      </c>
      <c r="N30" s="36">
        <f>VLOOKUP(H30,'Metales Pesados 2025'!H30:BW517,68,FALSE)</f>
        <v>0</v>
      </c>
      <c r="O30" s="36">
        <f>VLOOKUP(H30,'Metales Pesados 2025'!H30:CJ517,81,FALSE)</f>
        <v>0</v>
      </c>
      <c r="P30" s="60">
        <f>VLOOKUP(H30,'Metales Pesados 2025'!H30:CW517,94,FALSE)</f>
        <v>0</v>
      </c>
    </row>
    <row r="31" spans="1:16" ht="13.05" customHeight="1" x14ac:dyDescent="0.2">
      <c r="A31" s="46" t="s">
        <v>6</v>
      </c>
      <c r="B31" s="46" t="s">
        <v>48</v>
      </c>
      <c r="C31" s="91">
        <v>400</v>
      </c>
      <c r="D31" s="46" t="s">
        <v>634</v>
      </c>
      <c r="E31" s="46" t="s">
        <v>25</v>
      </c>
      <c r="F31" s="46" t="s">
        <v>49</v>
      </c>
      <c r="G31" s="47" t="s">
        <v>40</v>
      </c>
      <c r="H31" s="70">
        <v>6693</v>
      </c>
      <c r="I31" s="49" t="s">
        <v>54</v>
      </c>
      <c r="J31" s="64">
        <f>VLOOKUP(H31,'Metales Pesados 2025'!H31:W518,16,FALSE)</f>
        <v>1</v>
      </c>
      <c r="K31" s="36">
        <f>VLOOKUP(H31,'Metales Pesados 2025'!H31:AJ518,29,FALSE)</f>
        <v>0</v>
      </c>
      <c r="L31" s="60">
        <f>VLOOKUP(H31,'Metales Pesados 2025'!H31:AW518,42,FALSE)</f>
        <v>1</v>
      </c>
      <c r="M31" s="36">
        <f>VLOOKUP(H31,'Metales Pesados 2025'!H31:BJ518,55,FALSE)</f>
        <v>0</v>
      </c>
      <c r="N31" s="36">
        <f>VLOOKUP(H31,'Metales Pesados 2025'!H31:BW518,68,FALSE)</f>
        <v>0</v>
      </c>
      <c r="O31" s="36">
        <f>VLOOKUP(H31,'Metales Pesados 2025'!H31:CJ518,81,FALSE)</f>
        <v>0</v>
      </c>
      <c r="P31" s="60">
        <f>VLOOKUP(H31,'Metales Pesados 2025'!H31:CW518,94,FALSE)</f>
        <v>0</v>
      </c>
    </row>
    <row r="32" spans="1:16" ht="13.05" customHeight="1" x14ac:dyDescent="0.2">
      <c r="A32" s="46" t="s">
        <v>6</v>
      </c>
      <c r="B32" s="46" t="s">
        <v>48</v>
      </c>
      <c r="C32" s="91">
        <v>400</v>
      </c>
      <c r="D32" s="46" t="s">
        <v>634</v>
      </c>
      <c r="E32" s="46" t="s">
        <v>25</v>
      </c>
      <c r="F32" s="46" t="s">
        <v>49</v>
      </c>
      <c r="G32" s="47" t="s">
        <v>31</v>
      </c>
      <c r="H32" s="70">
        <v>26</v>
      </c>
      <c r="I32" s="49" t="s">
        <v>55</v>
      </c>
      <c r="J32" s="64">
        <f>VLOOKUP(H32,'Metales Pesados 2025'!H32:W519,16,FALSE)</f>
        <v>0</v>
      </c>
      <c r="K32" s="36">
        <f>VLOOKUP(H32,'Metales Pesados 2025'!H32:AJ519,29,FALSE)</f>
        <v>0</v>
      </c>
      <c r="L32" s="60">
        <f>VLOOKUP(H32,'Metales Pesados 2025'!H32:AW519,42,FALSE)</f>
        <v>0</v>
      </c>
      <c r="M32" s="36">
        <f>VLOOKUP(H32,'Metales Pesados 2025'!H32:BJ519,55,FALSE)</f>
        <v>0</v>
      </c>
      <c r="N32" s="36">
        <f>VLOOKUP(H32,'Metales Pesados 2025'!H32:BW519,68,FALSE)</f>
        <v>0</v>
      </c>
      <c r="O32" s="36">
        <f>VLOOKUP(H32,'Metales Pesados 2025'!H32:CJ519,81,FALSE)</f>
        <v>0</v>
      </c>
      <c r="P32" s="60">
        <f>VLOOKUP(H32,'Metales Pesados 2025'!H32:CW519,94,FALSE)</f>
        <v>0</v>
      </c>
    </row>
    <row r="33" spans="1:16" ht="13.05" customHeight="1" x14ac:dyDescent="0.2">
      <c r="A33" s="46" t="s">
        <v>6</v>
      </c>
      <c r="B33" s="46" t="s">
        <v>48</v>
      </c>
      <c r="C33" s="91">
        <v>400</v>
      </c>
      <c r="D33" s="46" t="s">
        <v>634</v>
      </c>
      <c r="E33" s="46" t="s">
        <v>25</v>
      </c>
      <c r="F33" s="46" t="s">
        <v>49</v>
      </c>
      <c r="G33" s="47" t="s">
        <v>56</v>
      </c>
      <c r="H33" s="70">
        <v>30</v>
      </c>
      <c r="I33" s="49" t="s">
        <v>57</v>
      </c>
      <c r="J33" s="64">
        <f>VLOOKUP(H33,'Metales Pesados 2025'!H33:W520,16,FALSE)</f>
        <v>0</v>
      </c>
      <c r="K33" s="36">
        <f>VLOOKUP(H33,'Metales Pesados 2025'!H33:AJ520,29,FALSE)</f>
        <v>0</v>
      </c>
      <c r="L33" s="60">
        <f>VLOOKUP(H33,'Metales Pesados 2025'!H33:AW520,42,FALSE)</f>
        <v>0</v>
      </c>
      <c r="M33" s="36">
        <f>VLOOKUP(H33,'Metales Pesados 2025'!H33:BJ520,55,FALSE)</f>
        <v>0</v>
      </c>
      <c r="N33" s="36">
        <f>VLOOKUP(H33,'Metales Pesados 2025'!H33:BW520,68,FALSE)</f>
        <v>0</v>
      </c>
      <c r="O33" s="36">
        <f>VLOOKUP(H33,'Metales Pesados 2025'!H33:CJ520,81,FALSE)</f>
        <v>0</v>
      </c>
      <c r="P33" s="60">
        <f>VLOOKUP(H33,'Metales Pesados 2025'!H33:CW520,94,FALSE)</f>
        <v>0</v>
      </c>
    </row>
    <row r="34" spans="1:16" ht="13.05" customHeight="1" x14ac:dyDescent="0.2">
      <c r="A34" s="46" t="s">
        <v>6</v>
      </c>
      <c r="B34" s="46" t="s">
        <v>48</v>
      </c>
      <c r="C34" s="91">
        <v>400</v>
      </c>
      <c r="D34" s="46" t="s">
        <v>634</v>
      </c>
      <c r="E34" s="46" t="s">
        <v>25</v>
      </c>
      <c r="F34" s="46" t="s">
        <v>49</v>
      </c>
      <c r="G34" s="47" t="s">
        <v>56</v>
      </c>
      <c r="H34" s="70">
        <v>32</v>
      </c>
      <c r="I34" s="49" t="s">
        <v>58</v>
      </c>
      <c r="J34" s="64">
        <f>VLOOKUP(H34,'Metales Pesados 2025'!H34:W521,16,FALSE)</f>
        <v>0</v>
      </c>
      <c r="K34" s="36">
        <f>VLOOKUP(H34,'Metales Pesados 2025'!H34:AJ521,29,FALSE)</f>
        <v>0</v>
      </c>
      <c r="L34" s="60">
        <f>VLOOKUP(H34,'Metales Pesados 2025'!H34:AW521,42,FALSE)</f>
        <v>0</v>
      </c>
      <c r="M34" s="36">
        <f>VLOOKUP(H34,'Metales Pesados 2025'!H34:BJ521,55,FALSE)</f>
        <v>0</v>
      </c>
      <c r="N34" s="36">
        <f>VLOOKUP(H34,'Metales Pesados 2025'!H34:BW521,68,FALSE)</f>
        <v>0</v>
      </c>
      <c r="O34" s="36">
        <f>VLOOKUP(H34,'Metales Pesados 2025'!H34:CJ521,81,FALSE)</f>
        <v>0</v>
      </c>
      <c r="P34" s="60">
        <f>VLOOKUP(H34,'Metales Pesados 2025'!H34:CW521,94,FALSE)</f>
        <v>0</v>
      </c>
    </row>
    <row r="35" spans="1:16" ht="13.05" customHeight="1" x14ac:dyDescent="0.2">
      <c r="A35" s="46" t="s">
        <v>6</v>
      </c>
      <c r="B35" s="46" t="s">
        <v>48</v>
      </c>
      <c r="C35" s="91">
        <v>400</v>
      </c>
      <c r="D35" s="46" t="s">
        <v>634</v>
      </c>
      <c r="E35" s="46" t="s">
        <v>25</v>
      </c>
      <c r="F35" s="46" t="s">
        <v>49</v>
      </c>
      <c r="G35" s="47" t="s">
        <v>59</v>
      </c>
      <c r="H35" s="70">
        <v>31</v>
      </c>
      <c r="I35" s="49" t="s">
        <v>60</v>
      </c>
      <c r="J35" s="64">
        <f>VLOOKUP(H35,'Metales Pesados 2025'!H35:W522,16,FALSE)</f>
        <v>0</v>
      </c>
      <c r="K35" s="36">
        <f>VLOOKUP(H35,'Metales Pesados 2025'!H35:AJ522,29,FALSE)</f>
        <v>0</v>
      </c>
      <c r="L35" s="60">
        <f>VLOOKUP(H35,'Metales Pesados 2025'!H35:AW522,42,FALSE)</f>
        <v>0</v>
      </c>
      <c r="M35" s="36">
        <f>VLOOKUP(H35,'Metales Pesados 2025'!H35:BJ522,55,FALSE)</f>
        <v>0</v>
      </c>
      <c r="N35" s="36">
        <f>VLOOKUP(H35,'Metales Pesados 2025'!H35:BW522,68,FALSE)</f>
        <v>0</v>
      </c>
      <c r="O35" s="36">
        <f>VLOOKUP(H35,'Metales Pesados 2025'!H35:CJ522,81,FALSE)</f>
        <v>0</v>
      </c>
      <c r="P35" s="60">
        <f>VLOOKUP(H35,'Metales Pesados 2025'!H35:CW522,94,FALSE)</f>
        <v>0</v>
      </c>
    </row>
    <row r="36" spans="1:16" ht="13.05" customHeight="1" x14ac:dyDescent="0.2">
      <c r="A36" s="46" t="s">
        <v>6</v>
      </c>
      <c r="B36" s="46" t="s">
        <v>48</v>
      </c>
      <c r="C36" s="91">
        <v>400</v>
      </c>
      <c r="D36" s="46" t="s">
        <v>634</v>
      </c>
      <c r="E36" s="46" t="s">
        <v>25</v>
      </c>
      <c r="F36" s="46" t="s">
        <v>49</v>
      </c>
      <c r="G36" s="47" t="s">
        <v>33</v>
      </c>
      <c r="H36" s="70">
        <v>35</v>
      </c>
      <c r="I36" s="49" t="s">
        <v>61</v>
      </c>
      <c r="J36" s="64">
        <f>VLOOKUP(H36,'Metales Pesados 2025'!H36:W523,16,FALSE)</f>
        <v>0</v>
      </c>
      <c r="K36" s="36">
        <f>VLOOKUP(H36,'Metales Pesados 2025'!H36:AJ523,29,FALSE)</f>
        <v>0</v>
      </c>
      <c r="L36" s="60">
        <f>VLOOKUP(H36,'Metales Pesados 2025'!H36:AW523,42,FALSE)</f>
        <v>0</v>
      </c>
      <c r="M36" s="36">
        <f>VLOOKUP(H36,'Metales Pesados 2025'!H36:BJ523,55,FALSE)</f>
        <v>0</v>
      </c>
      <c r="N36" s="36">
        <f>VLOOKUP(H36,'Metales Pesados 2025'!H36:BW523,68,FALSE)</f>
        <v>0</v>
      </c>
      <c r="O36" s="36">
        <f>VLOOKUP(H36,'Metales Pesados 2025'!H36:CJ523,81,FALSE)</f>
        <v>0</v>
      </c>
      <c r="P36" s="60">
        <f>VLOOKUP(H36,'Metales Pesados 2025'!H36:CW523,94,FALSE)</f>
        <v>0</v>
      </c>
    </row>
    <row r="37" spans="1:16" ht="13.05" customHeight="1" x14ac:dyDescent="0.2">
      <c r="A37" s="46" t="s">
        <v>6</v>
      </c>
      <c r="B37" s="46" t="s">
        <v>48</v>
      </c>
      <c r="C37" s="91">
        <v>400</v>
      </c>
      <c r="D37" s="46" t="s">
        <v>634</v>
      </c>
      <c r="E37" s="46" t="s">
        <v>25</v>
      </c>
      <c r="F37" s="46" t="s">
        <v>49</v>
      </c>
      <c r="G37" s="47" t="s">
        <v>33</v>
      </c>
      <c r="H37" s="70">
        <v>34</v>
      </c>
      <c r="I37" s="49" t="s">
        <v>62</v>
      </c>
      <c r="J37" s="64">
        <f>VLOOKUP(H37,'Metales Pesados 2025'!H37:W524,16,FALSE)</f>
        <v>0</v>
      </c>
      <c r="K37" s="36">
        <f>VLOOKUP(H37,'Metales Pesados 2025'!H37:AJ524,29,FALSE)</f>
        <v>0</v>
      </c>
      <c r="L37" s="60">
        <f>VLOOKUP(H37,'Metales Pesados 2025'!H37:AW524,42,FALSE)</f>
        <v>0</v>
      </c>
      <c r="M37" s="36">
        <f>VLOOKUP(H37,'Metales Pesados 2025'!H37:BJ524,55,FALSE)</f>
        <v>0</v>
      </c>
      <c r="N37" s="36">
        <f>VLOOKUP(H37,'Metales Pesados 2025'!H37:BW524,68,FALSE)</f>
        <v>0</v>
      </c>
      <c r="O37" s="36">
        <f>VLOOKUP(H37,'Metales Pesados 2025'!H37:CJ524,81,FALSE)</f>
        <v>0</v>
      </c>
      <c r="P37" s="60">
        <f>VLOOKUP(H37,'Metales Pesados 2025'!H37:CW524,94,FALSE)</f>
        <v>0</v>
      </c>
    </row>
    <row r="38" spans="1:16" ht="13.05" customHeight="1" x14ac:dyDescent="0.2">
      <c r="A38" s="46" t="s">
        <v>6</v>
      </c>
      <c r="B38" s="46" t="s">
        <v>48</v>
      </c>
      <c r="C38" s="91">
        <v>400</v>
      </c>
      <c r="D38" s="46" t="s">
        <v>634</v>
      </c>
      <c r="E38" s="46" t="s">
        <v>25</v>
      </c>
      <c r="F38" s="46" t="s">
        <v>49</v>
      </c>
      <c r="G38" s="47" t="s">
        <v>33</v>
      </c>
      <c r="H38" s="70">
        <v>6846</v>
      </c>
      <c r="I38" s="49" t="s">
        <v>63</v>
      </c>
      <c r="J38" s="64">
        <f>VLOOKUP(H38,'Metales Pesados 2025'!H38:W525,16,FALSE)</f>
        <v>0</v>
      </c>
      <c r="K38" s="36">
        <f>VLOOKUP(H38,'Metales Pesados 2025'!H38:AJ525,29,FALSE)</f>
        <v>0</v>
      </c>
      <c r="L38" s="60">
        <f>VLOOKUP(H38,'Metales Pesados 2025'!H38:AW525,42,FALSE)</f>
        <v>0</v>
      </c>
      <c r="M38" s="36">
        <f>VLOOKUP(H38,'Metales Pesados 2025'!H38:BJ525,55,FALSE)</f>
        <v>0</v>
      </c>
      <c r="N38" s="36">
        <f>VLOOKUP(H38,'Metales Pesados 2025'!H38:BW525,68,FALSE)</f>
        <v>0</v>
      </c>
      <c r="O38" s="36">
        <f>VLOOKUP(H38,'Metales Pesados 2025'!H38:CJ525,81,FALSE)</f>
        <v>0</v>
      </c>
      <c r="P38" s="60">
        <f>VLOOKUP(H38,'Metales Pesados 2025'!H38:CW525,94,FALSE)</f>
        <v>0</v>
      </c>
    </row>
    <row r="39" spans="1:16" ht="13.05" customHeight="1" x14ac:dyDescent="0.2">
      <c r="A39" s="46" t="s">
        <v>6</v>
      </c>
      <c r="B39" s="46" t="s">
        <v>48</v>
      </c>
      <c r="C39" s="91">
        <v>400</v>
      </c>
      <c r="D39" s="46" t="s">
        <v>634</v>
      </c>
      <c r="E39" s="46" t="s">
        <v>25</v>
      </c>
      <c r="F39" s="46" t="s">
        <v>49</v>
      </c>
      <c r="G39" s="47" t="s">
        <v>59</v>
      </c>
      <c r="H39" s="70">
        <v>6794</v>
      </c>
      <c r="I39" s="49" t="s">
        <v>64</v>
      </c>
      <c r="J39" s="64">
        <f>VLOOKUP(H39,'Metales Pesados 2025'!H39:W526,16,FALSE)</f>
        <v>0</v>
      </c>
      <c r="K39" s="36">
        <f>VLOOKUP(H39,'Metales Pesados 2025'!H39:AJ526,29,FALSE)</f>
        <v>0</v>
      </c>
      <c r="L39" s="60">
        <f>VLOOKUP(H39,'Metales Pesados 2025'!H39:AW526,42,FALSE)</f>
        <v>0</v>
      </c>
      <c r="M39" s="36">
        <f>VLOOKUP(H39,'Metales Pesados 2025'!H39:BJ526,55,FALSE)</f>
        <v>0</v>
      </c>
      <c r="N39" s="36">
        <f>VLOOKUP(H39,'Metales Pesados 2025'!H39:BW526,68,FALSE)</f>
        <v>0</v>
      </c>
      <c r="O39" s="36">
        <f>VLOOKUP(H39,'Metales Pesados 2025'!H39:CJ526,81,FALSE)</f>
        <v>0</v>
      </c>
      <c r="P39" s="60">
        <f>VLOOKUP(H39,'Metales Pesados 2025'!H39:CW526,94,FALSE)</f>
        <v>0</v>
      </c>
    </row>
    <row r="40" spans="1:16" ht="13.05" customHeight="1" x14ac:dyDescent="0.2">
      <c r="A40" s="46" t="s">
        <v>6</v>
      </c>
      <c r="B40" s="46" t="s">
        <v>48</v>
      </c>
      <c r="C40" s="91">
        <v>400</v>
      </c>
      <c r="D40" s="46" t="s">
        <v>634</v>
      </c>
      <c r="E40" s="46" t="s">
        <v>25</v>
      </c>
      <c r="F40" s="46" t="s">
        <v>49</v>
      </c>
      <c r="G40" s="47" t="s">
        <v>33</v>
      </c>
      <c r="H40" s="72">
        <v>17213</v>
      </c>
      <c r="I40" s="49" t="s">
        <v>65</v>
      </c>
      <c r="J40" s="64">
        <f>VLOOKUP(H40,'Metales Pesados 2025'!H40:W527,16,FALSE)</f>
        <v>0</v>
      </c>
      <c r="K40" s="36">
        <f>VLOOKUP(H40,'Metales Pesados 2025'!H40:AJ527,29,FALSE)</f>
        <v>0</v>
      </c>
      <c r="L40" s="60">
        <f>VLOOKUP(H40,'Metales Pesados 2025'!H40:AW527,42,FALSE)</f>
        <v>0</v>
      </c>
      <c r="M40" s="36">
        <f>VLOOKUP(H40,'Metales Pesados 2025'!H40:BJ527,55,FALSE)</f>
        <v>0</v>
      </c>
      <c r="N40" s="36">
        <f>VLOOKUP(H40,'Metales Pesados 2025'!H40:BW527,68,FALSE)</f>
        <v>0</v>
      </c>
      <c r="O40" s="36">
        <f>VLOOKUP(H40,'Metales Pesados 2025'!H40:CJ527,81,FALSE)</f>
        <v>0</v>
      </c>
      <c r="P40" s="60">
        <f>VLOOKUP(H40,'Metales Pesados 2025'!H40:CW527,94,FALSE)</f>
        <v>0</v>
      </c>
    </row>
    <row r="41" spans="1:16" ht="13.05" customHeight="1" x14ac:dyDescent="0.2">
      <c r="A41" s="46" t="s">
        <v>6</v>
      </c>
      <c r="B41" s="46" t="s">
        <v>48</v>
      </c>
      <c r="C41" s="91">
        <v>400</v>
      </c>
      <c r="D41" s="46" t="s">
        <v>634</v>
      </c>
      <c r="E41" s="46" t="s">
        <v>25</v>
      </c>
      <c r="F41" s="46" t="s">
        <v>49</v>
      </c>
      <c r="G41" s="47" t="s">
        <v>31</v>
      </c>
      <c r="H41" s="70">
        <v>29</v>
      </c>
      <c r="I41" s="49" t="s">
        <v>66</v>
      </c>
      <c r="J41" s="64">
        <f>VLOOKUP(H41,'Metales Pesados 2025'!H41:W528,16,FALSE)</f>
        <v>0</v>
      </c>
      <c r="K41" s="36">
        <f>VLOOKUP(H41,'Metales Pesados 2025'!H41:AJ528,29,FALSE)</f>
        <v>0</v>
      </c>
      <c r="L41" s="60">
        <f>VLOOKUP(H41,'Metales Pesados 2025'!H41:AW528,42,FALSE)</f>
        <v>0</v>
      </c>
      <c r="M41" s="36">
        <f>VLOOKUP(H41,'Metales Pesados 2025'!H41:BJ528,55,FALSE)</f>
        <v>0</v>
      </c>
      <c r="N41" s="36">
        <f>VLOOKUP(H41,'Metales Pesados 2025'!H41:BW528,68,FALSE)</f>
        <v>0</v>
      </c>
      <c r="O41" s="36">
        <f>VLOOKUP(H41,'Metales Pesados 2025'!H41:CJ528,81,FALSE)</f>
        <v>0</v>
      </c>
      <c r="P41" s="60">
        <f>VLOOKUP(H41,'Metales Pesados 2025'!H41:CW528,94,FALSE)</f>
        <v>0</v>
      </c>
    </row>
    <row r="42" spans="1:16" ht="13.05" customHeight="1" x14ac:dyDescent="0.2">
      <c r="A42" s="46" t="s">
        <v>6</v>
      </c>
      <c r="B42" s="46" t="s">
        <v>48</v>
      </c>
      <c r="C42" s="91">
        <v>400</v>
      </c>
      <c r="D42" s="46" t="s">
        <v>634</v>
      </c>
      <c r="E42" s="46" t="s">
        <v>25</v>
      </c>
      <c r="F42" s="46" t="s">
        <v>49</v>
      </c>
      <c r="G42" s="47" t="s">
        <v>33</v>
      </c>
      <c r="H42" s="70">
        <v>36</v>
      </c>
      <c r="I42" s="49" t="s">
        <v>67</v>
      </c>
      <c r="J42" s="64">
        <f>VLOOKUP(H42,'Metales Pesados 2025'!H42:W529,16,FALSE)</f>
        <v>0</v>
      </c>
      <c r="K42" s="36">
        <f>VLOOKUP(H42,'Metales Pesados 2025'!H42:AJ529,29,FALSE)</f>
        <v>0</v>
      </c>
      <c r="L42" s="60">
        <f>VLOOKUP(H42,'Metales Pesados 2025'!H42:AW529,42,FALSE)</f>
        <v>0</v>
      </c>
      <c r="M42" s="36">
        <f>VLOOKUP(H42,'Metales Pesados 2025'!H42:BJ529,55,FALSE)</f>
        <v>0</v>
      </c>
      <c r="N42" s="36">
        <f>VLOOKUP(H42,'Metales Pesados 2025'!H42:BW529,68,FALSE)</f>
        <v>0</v>
      </c>
      <c r="O42" s="36">
        <f>VLOOKUP(H42,'Metales Pesados 2025'!H42:CJ529,81,FALSE)</f>
        <v>0</v>
      </c>
      <c r="P42" s="60">
        <f>VLOOKUP(H42,'Metales Pesados 2025'!H42:CW529,94,FALSE)</f>
        <v>0</v>
      </c>
    </row>
    <row r="43" spans="1:16" ht="13.05" customHeight="1" x14ac:dyDescent="0.2">
      <c r="A43" s="46" t="s">
        <v>6</v>
      </c>
      <c r="B43" s="46" t="s">
        <v>48</v>
      </c>
      <c r="C43" s="91">
        <v>400</v>
      </c>
      <c r="D43" s="46" t="s">
        <v>634</v>
      </c>
      <c r="E43" s="46" t="s">
        <v>25</v>
      </c>
      <c r="F43" s="46" t="s">
        <v>49</v>
      </c>
      <c r="G43" s="47" t="s">
        <v>59</v>
      </c>
      <c r="H43" s="70">
        <v>33</v>
      </c>
      <c r="I43" s="49" t="s">
        <v>68</v>
      </c>
      <c r="J43" s="64">
        <f>VLOOKUP(H43,'Metales Pesados 2025'!H43:W530,16,FALSE)</f>
        <v>0</v>
      </c>
      <c r="K43" s="36">
        <f>VLOOKUP(H43,'Metales Pesados 2025'!H43:AJ530,29,FALSE)</f>
        <v>0</v>
      </c>
      <c r="L43" s="60">
        <f>VLOOKUP(H43,'Metales Pesados 2025'!H43:AW530,42,FALSE)</f>
        <v>0</v>
      </c>
      <c r="M43" s="36">
        <f>VLOOKUP(H43,'Metales Pesados 2025'!H43:BJ530,55,FALSE)</f>
        <v>0</v>
      </c>
      <c r="N43" s="36">
        <f>VLOOKUP(H43,'Metales Pesados 2025'!H43:BW530,68,FALSE)</f>
        <v>0</v>
      </c>
      <c r="O43" s="36">
        <f>VLOOKUP(H43,'Metales Pesados 2025'!H43:CJ530,81,FALSE)</f>
        <v>0</v>
      </c>
      <c r="P43" s="60">
        <f>VLOOKUP(H43,'Metales Pesados 2025'!H43:CW530,94,FALSE)</f>
        <v>0</v>
      </c>
    </row>
    <row r="44" spans="1:16" ht="13.05" customHeight="1" x14ac:dyDescent="0.2">
      <c r="A44" s="46" t="s">
        <v>6</v>
      </c>
      <c r="B44" s="46" t="s">
        <v>48</v>
      </c>
      <c r="C44" s="91">
        <v>400</v>
      </c>
      <c r="D44" s="46" t="s">
        <v>634</v>
      </c>
      <c r="E44" s="46" t="s">
        <v>25</v>
      </c>
      <c r="F44" s="46" t="s">
        <v>49</v>
      </c>
      <c r="G44" s="47" t="s">
        <v>59</v>
      </c>
      <c r="H44" s="70">
        <v>6694</v>
      </c>
      <c r="I44" s="49" t="s">
        <v>69</v>
      </c>
      <c r="J44" s="64">
        <f>VLOOKUP(H44,'Metales Pesados 2025'!H44:W531,16,FALSE)</f>
        <v>0</v>
      </c>
      <c r="K44" s="36">
        <f>VLOOKUP(H44,'Metales Pesados 2025'!H44:AJ531,29,FALSE)</f>
        <v>0</v>
      </c>
      <c r="L44" s="60">
        <f>VLOOKUP(H44,'Metales Pesados 2025'!H44:AW531,42,FALSE)</f>
        <v>0</v>
      </c>
      <c r="M44" s="36">
        <f>VLOOKUP(H44,'Metales Pesados 2025'!H44:BJ531,55,FALSE)</f>
        <v>0</v>
      </c>
      <c r="N44" s="36">
        <f>VLOOKUP(H44,'Metales Pesados 2025'!H44:BW531,68,FALSE)</f>
        <v>0</v>
      </c>
      <c r="O44" s="36">
        <f>VLOOKUP(H44,'Metales Pesados 2025'!H44:CJ531,81,FALSE)</f>
        <v>0</v>
      </c>
      <c r="P44" s="60">
        <f>VLOOKUP(H44,'Metales Pesados 2025'!H44:CW531,94,FALSE)</f>
        <v>0</v>
      </c>
    </row>
    <row r="45" spans="1:16" ht="13.05" customHeight="1" x14ac:dyDescent="0.2">
      <c r="A45" s="46" t="s">
        <v>6</v>
      </c>
      <c r="B45" s="46" t="s">
        <v>48</v>
      </c>
      <c r="C45" s="91">
        <v>400</v>
      </c>
      <c r="D45" s="46" t="s">
        <v>634</v>
      </c>
      <c r="E45" s="46" t="s">
        <v>25</v>
      </c>
      <c r="F45" s="46" t="s">
        <v>49</v>
      </c>
      <c r="G45" s="47" t="s">
        <v>31</v>
      </c>
      <c r="H45" s="70">
        <v>27</v>
      </c>
      <c r="I45" s="49" t="s">
        <v>70</v>
      </c>
      <c r="J45" s="64">
        <f>VLOOKUP(H45,'Metales Pesados 2025'!H45:W532,16,FALSE)</f>
        <v>0</v>
      </c>
      <c r="K45" s="36">
        <f>VLOOKUP(H45,'Metales Pesados 2025'!H45:AJ532,29,FALSE)</f>
        <v>0</v>
      </c>
      <c r="L45" s="60">
        <f>VLOOKUP(H45,'Metales Pesados 2025'!H45:AW532,42,FALSE)</f>
        <v>0</v>
      </c>
      <c r="M45" s="36">
        <f>VLOOKUP(H45,'Metales Pesados 2025'!H45:BJ532,55,FALSE)</f>
        <v>0</v>
      </c>
      <c r="N45" s="36">
        <f>VLOOKUP(H45,'Metales Pesados 2025'!H45:BW532,68,FALSE)</f>
        <v>0</v>
      </c>
      <c r="O45" s="36">
        <f>VLOOKUP(H45,'Metales Pesados 2025'!H45:CJ532,81,FALSE)</f>
        <v>0</v>
      </c>
      <c r="P45" s="60">
        <f>VLOOKUP(H45,'Metales Pesados 2025'!H45:CW532,94,FALSE)</f>
        <v>0</v>
      </c>
    </row>
    <row r="46" spans="1:16" ht="13.05" customHeight="1" x14ac:dyDescent="0.2">
      <c r="A46" s="46" t="s">
        <v>6</v>
      </c>
      <c r="B46" s="46" t="s">
        <v>48</v>
      </c>
      <c r="C46" s="91">
        <v>400</v>
      </c>
      <c r="D46" s="46" t="s">
        <v>634</v>
      </c>
      <c r="E46" s="46" t="s">
        <v>25</v>
      </c>
      <c r="F46" s="46" t="s">
        <v>49</v>
      </c>
      <c r="G46" s="47" t="s">
        <v>29</v>
      </c>
      <c r="H46" s="70">
        <v>30484</v>
      </c>
      <c r="I46" s="49" t="s">
        <v>71</v>
      </c>
      <c r="J46" s="64">
        <f>VLOOKUP(H46,'Metales Pesados 2025'!H46:W533,16,FALSE)</f>
        <v>0</v>
      </c>
      <c r="K46" s="36">
        <f>VLOOKUP(H46,'Metales Pesados 2025'!H46:AJ533,29,FALSE)</f>
        <v>0</v>
      </c>
      <c r="L46" s="60">
        <f>VLOOKUP(H46,'Metales Pesados 2025'!H46:AW533,42,FALSE)</f>
        <v>0</v>
      </c>
      <c r="M46" s="36">
        <f>VLOOKUP(H46,'Metales Pesados 2025'!H46:BJ533,55,FALSE)</f>
        <v>0</v>
      </c>
      <c r="N46" s="36">
        <f>VLOOKUP(H46,'Metales Pesados 2025'!H46:BW533,68,FALSE)</f>
        <v>0</v>
      </c>
      <c r="O46" s="36">
        <f>VLOOKUP(H46,'Metales Pesados 2025'!H46:CJ533,81,FALSE)</f>
        <v>0</v>
      </c>
      <c r="P46" s="60">
        <f>VLOOKUP(H46,'Metales Pesados 2025'!H46:CW533,94,FALSE)</f>
        <v>0</v>
      </c>
    </row>
    <row r="47" spans="1:16" ht="13.05" customHeight="1" x14ac:dyDescent="0.2">
      <c r="A47" s="46" t="s">
        <v>6</v>
      </c>
      <c r="B47" s="46" t="s">
        <v>72</v>
      </c>
      <c r="C47" s="91">
        <v>400</v>
      </c>
      <c r="D47" s="46" t="s">
        <v>634</v>
      </c>
      <c r="E47" s="46" t="s">
        <v>25</v>
      </c>
      <c r="F47" s="46" t="s">
        <v>72</v>
      </c>
      <c r="G47" s="47" t="s">
        <v>31</v>
      </c>
      <c r="H47" s="70">
        <v>26050</v>
      </c>
      <c r="I47" s="50" t="s">
        <v>73</v>
      </c>
      <c r="J47" s="64">
        <f>VLOOKUP(H47,'Metales Pesados 2025'!H47:W534,16,FALSE)</f>
        <v>1</v>
      </c>
      <c r="K47" s="36">
        <f>VLOOKUP(H47,'Metales Pesados 2025'!H47:AJ534,29,FALSE)</f>
        <v>0</v>
      </c>
      <c r="L47" s="60">
        <f>VLOOKUP(H47,'Metales Pesados 2025'!H47:AW534,42,FALSE)</f>
        <v>1</v>
      </c>
      <c r="M47" s="36">
        <f>VLOOKUP(H47,'Metales Pesados 2025'!H47:BJ534,55,FALSE)</f>
        <v>0</v>
      </c>
      <c r="N47" s="36">
        <f>VLOOKUP(H47,'Metales Pesados 2025'!H47:BW534,68,FALSE)</f>
        <v>0</v>
      </c>
      <c r="O47" s="36">
        <f>VLOOKUP(H47,'Metales Pesados 2025'!H47:CJ534,81,FALSE)</f>
        <v>0</v>
      </c>
      <c r="P47" s="60">
        <f>VLOOKUP(H47,'Metales Pesados 2025'!H47:CW534,94,FALSE)</f>
        <v>0</v>
      </c>
    </row>
    <row r="48" spans="1:16" ht="13.05" customHeight="1" x14ac:dyDescent="0.2">
      <c r="A48" s="46" t="s">
        <v>6</v>
      </c>
      <c r="B48" s="46" t="s">
        <v>72</v>
      </c>
      <c r="C48" s="91">
        <v>400</v>
      </c>
      <c r="D48" s="46" t="s">
        <v>634</v>
      </c>
      <c r="E48" s="46" t="s">
        <v>25</v>
      </c>
      <c r="F48" s="46" t="s">
        <v>72</v>
      </c>
      <c r="G48" s="47" t="s">
        <v>31</v>
      </c>
      <c r="H48" s="70">
        <v>51</v>
      </c>
      <c r="I48" s="49" t="s">
        <v>74</v>
      </c>
      <c r="J48" s="64">
        <f>VLOOKUP(H48,'Metales Pesados 2025'!H48:W535,16,FALSE)</f>
        <v>37</v>
      </c>
      <c r="K48" s="36">
        <f>VLOOKUP(H48,'Metales Pesados 2025'!H48:AJ535,29,FALSE)</f>
        <v>0</v>
      </c>
      <c r="L48" s="60">
        <f>VLOOKUP(H48,'Metales Pesados 2025'!H48:AW535,42,FALSE)</f>
        <v>30</v>
      </c>
      <c r="M48" s="36">
        <f>VLOOKUP(H48,'Metales Pesados 2025'!H48:BJ535,55,FALSE)</f>
        <v>0</v>
      </c>
      <c r="N48" s="36">
        <f>VLOOKUP(H48,'Metales Pesados 2025'!H48:BW535,68,FALSE)</f>
        <v>0</v>
      </c>
      <c r="O48" s="36">
        <f>VLOOKUP(H48,'Metales Pesados 2025'!H48:CJ535,81,FALSE)</f>
        <v>0</v>
      </c>
      <c r="P48" s="60">
        <f>VLOOKUP(H48,'Metales Pesados 2025'!H48:CW535,94,FALSE)</f>
        <v>0</v>
      </c>
    </row>
    <row r="49" spans="1:16" ht="13.05" customHeight="1" x14ac:dyDescent="0.2">
      <c r="A49" s="46" t="s">
        <v>6</v>
      </c>
      <c r="B49" s="46" t="s">
        <v>72</v>
      </c>
      <c r="C49" s="91">
        <v>400</v>
      </c>
      <c r="D49" s="46" t="s">
        <v>634</v>
      </c>
      <c r="E49" s="46" t="s">
        <v>25</v>
      </c>
      <c r="F49" s="46" t="s">
        <v>72</v>
      </c>
      <c r="G49" s="47" t="s">
        <v>33</v>
      </c>
      <c r="H49" s="70">
        <v>52</v>
      </c>
      <c r="I49" s="49" t="s">
        <v>75</v>
      </c>
      <c r="J49" s="64">
        <f>VLOOKUP(H49,'Metales Pesados 2025'!H49:W536,16,FALSE)</f>
        <v>0</v>
      </c>
      <c r="K49" s="36">
        <f>VLOOKUP(H49,'Metales Pesados 2025'!H49:AJ536,29,FALSE)</f>
        <v>0</v>
      </c>
      <c r="L49" s="60">
        <f>VLOOKUP(H49,'Metales Pesados 2025'!H49:AW536,42,FALSE)</f>
        <v>0</v>
      </c>
      <c r="M49" s="36">
        <f>VLOOKUP(H49,'Metales Pesados 2025'!H49:BJ536,55,FALSE)</f>
        <v>0</v>
      </c>
      <c r="N49" s="36">
        <f>VLOOKUP(H49,'Metales Pesados 2025'!H49:BW536,68,FALSE)</f>
        <v>0</v>
      </c>
      <c r="O49" s="36">
        <f>VLOOKUP(H49,'Metales Pesados 2025'!H49:CJ536,81,FALSE)</f>
        <v>0</v>
      </c>
      <c r="P49" s="60">
        <f>VLOOKUP(H49,'Metales Pesados 2025'!H49:CW536,94,FALSE)</f>
        <v>0</v>
      </c>
    </row>
    <row r="50" spans="1:16" ht="13.05" customHeight="1" x14ac:dyDescent="0.2">
      <c r="A50" s="46" t="s">
        <v>6</v>
      </c>
      <c r="B50" s="46" t="s">
        <v>72</v>
      </c>
      <c r="C50" s="91">
        <v>400</v>
      </c>
      <c r="D50" s="46" t="s">
        <v>634</v>
      </c>
      <c r="E50" s="46" t="s">
        <v>25</v>
      </c>
      <c r="F50" s="46" t="s">
        <v>72</v>
      </c>
      <c r="G50" s="47" t="s">
        <v>33</v>
      </c>
      <c r="H50" s="70">
        <v>49</v>
      </c>
      <c r="I50" s="49" t="s">
        <v>76</v>
      </c>
      <c r="J50" s="64">
        <f>VLOOKUP(H50,'Metales Pesados 2025'!H50:W537,16,FALSE)</f>
        <v>0</v>
      </c>
      <c r="K50" s="36">
        <f>VLOOKUP(H50,'Metales Pesados 2025'!H50:AJ537,29,FALSE)</f>
        <v>0</v>
      </c>
      <c r="L50" s="60">
        <f>VLOOKUP(H50,'Metales Pesados 2025'!H50:AW537,42,FALSE)</f>
        <v>0</v>
      </c>
      <c r="M50" s="36">
        <f>VLOOKUP(H50,'Metales Pesados 2025'!H50:BJ537,55,FALSE)</f>
        <v>0</v>
      </c>
      <c r="N50" s="36">
        <f>VLOOKUP(H50,'Metales Pesados 2025'!H50:BW537,68,FALSE)</f>
        <v>0</v>
      </c>
      <c r="O50" s="36">
        <f>VLOOKUP(H50,'Metales Pesados 2025'!H50:CJ537,81,FALSE)</f>
        <v>0</v>
      </c>
      <c r="P50" s="60">
        <f>VLOOKUP(H50,'Metales Pesados 2025'!H50:CW537,94,FALSE)</f>
        <v>0</v>
      </c>
    </row>
    <row r="51" spans="1:16" ht="13.05" customHeight="1" x14ac:dyDescent="0.2">
      <c r="A51" s="46" t="s">
        <v>6</v>
      </c>
      <c r="B51" s="46" t="s">
        <v>72</v>
      </c>
      <c r="C51" s="91">
        <v>400</v>
      </c>
      <c r="D51" s="46" t="s">
        <v>634</v>
      </c>
      <c r="E51" s="46" t="s">
        <v>25</v>
      </c>
      <c r="F51" s="46" t="s">
        <v>72</v>
      </c>
      <c r="G51" s="47" t="s">
        <v>33</v>
      </c>
      <c r="H51" s="70">
        <v>48</v>
      </c>
      <c r="I51" s="49" t="s">
        <v>77</v>
      </c>
      <c r="J51" s="64">
        <f>VLOOKUP(H51,'Metales Pesados 2025'!H51:W538,16,FALSE)</f>
        <v>0</v>
      </c>
      <c r="K51" s="36">
        <f>VLOOKUP(H51,'Metales Pesados 2025'!H51:AJ538,29,FALSE)</f>
        <v>0</v>
      </c>
      <c r="L51" s="60">
        <f>VLOOKUP(H51,'Metales Pesados 2025'!H51:AW538,42,FALSE)</f>
        <v>0</v>
      </c>
      <c r="M51" s="36">
        <f>VLOOKUP(H51,'Metales Pesados 2025'!H51:BJ538,55,FALSE)</f>
        <v>0</v>
      </c>
      <c r="N51" s="36">
        <f>VLOOKUP(H51,'Metales Pesados 2025'!H51:BW538,68,FALSE)</f>
        <v>0</v>
      </c>
      <c r="O51" s="36">
        <f>VLOOKUP(H51,'Metales Pesados 2025'!H51:CJ538,81,FALSE)</f>
        <v>0</v>
      </c>
      <c r="P51" s="60">
        <f>VLOOKUP(H51,'Metales Pesados 2025'!H51:CW538,94,FALSE)</f>
        <v>0</v>
      </c>
    </row>
    <row r="52" spans="1:16" ht="13.05" customHeight="1" x14ac:dyDescent="0.2">
      <c r="A52" s="46" t="s">
        <v>6</v>
      </c>
      <c r="B52" s="46" t="s">
        <v>72</v>
      </c>
      <c r="C52" s="91">
        <v>400</v>
      </c>
      <c r="D52" s="46" t="s">
        <v>634</v>
      </c>
      <c r="E52" s="46" t="s">
        <v>25</v>
      </c>
      <c r="F52" s="46" t="s">
        <v>72</v>
      </c>
      <c r="G52" s="47" t="s">
        <v>31</v>
      </c>
      <c r="H52" s="70">
        <v>275</v>
      </c>
      <c r="I52" s="49" t="s">
        <v>78</v>
      </c>
      <c r="J52" s="64">
        <f>VLOOKUP(H52,'Metales Pesados 2025'!H52:W539,16,FALSE)</f>
        <v>0</v>
      </c>
      <c r="K52" s="36">
        <f>VLOOKUP(H52,'Metales Pesados 2025'!H52:AJ539,29,FALSE)</f>
        <v>0</v>
      </c>
      <c r="L52" s="60">
        <f>VLOOKUP(H52,'Metales Pesados 2025'!H52:AW539,42,FALSE)</f>
        <v>0</v>
      </c>
      <c r="M52" s="36">
        <f>VLOOKUP(H52,'Metales Pesados 2025'!H52:BJ539,55,FALSE)</f>
        <v>0</v>
      </c>
      <c r="N52" s="36">
        <f>VLOOKUP(H52,'Metales Pesados 2025'!H52:BW539,68,FALSE)</f>
        <v>0</v>
      </c>
      <c r="O52" s="36">
        <f>VLOOKUP(H52,'Metales Pesados 2025'!H52:CJ539,81,FALSE)</f>
        <v>0</v>
      </c>
      <c r="P52" s="60">
        <f>VLOOKUP(H52,'Metales Pesados 2025'!H52:CW539,94,FALSE)</f>
        <v>0</v>
      </c>
    </row>
    <row r="53" spans="1:16" ht="13.05" customHeight="1" x14ac:dyDescent="0.2">
      <c r="A53" s="46" t="s">
        <v>6</v>
      </c>
      <c r="B53" s="46" t="s">
        <v>12</v>
      </c>
      <c r="C53" s="91">
        <v>400</v>
      </c>
      <c r="D53" s="46" t="s">
        <v>634</v>
      </c>
      <c r="E53" s="46" t="s">
        <v>25</v>
      </c>
      <c r="F53" s="46" t="s">
        <v>72</v>
      </c>
      <c r="G53" s="47" t="s">
        <v>33</v>
      </c>
      <c r="H53" s="70">
        <v>50</v>
      </c>
      <c r="I53" s="49" t="s">
        <v>79</v>
      </c>
      <c r="J53" s="64">
        <f>VLOOKUP(H53,'Metales Pesados 2025'!H53:W540,16,FALSE)</f>
        <v>0</v>
      </c>
      <c r="K53" s="36">
        <f>VLOOKUP(H53,'Metales Pesados 2025'!H53:AJ540,29,FALSE)</f>
        <v>0</v>
      </c>
      <c r="L53" s="60">
        <f>VLOOKUP(H53,'Metales Pesados 2025'!H53:AW540,42,FALSE)</f>
        <v>0</v>
      </c>
      <c r="M53" s="36">
        <f>VLOOKUP(H53,'Metales Pesados 2025'!H53:BJ540,55,FALSE)</f>
        <v>0</v>
      </c>
      <c r="N53" s="36">
        <f>VLOOKUP(H53,'Metales Pesados 2025'!H53:BW540,68,FALSE)</f>
        <v>0</v>
      </c>
      <c r="O53" s="36">
        <f>VLOOKUP(H53,'Metales Pesados 2025'!H53:CJ540,81,FALSE)</f>
        <v>0</v>
      </c>
      <c r="P53" s="60">
        <f>VLOOKUP(H53,'Metales Pesados 2025'!H53:CW540,94,FALSE)</f>
        <v>0</v>
      </c>
    </row>
    <row r="54" spans="1:16" ht="13.05" customHeight="1" x14ac:dyDescent="0.2">
      <c r="A54" s="46" t="s">
        <v>6</v>
      </c>
      <c r="B54" s="46" t="s">
        <v>72</v>
      </c>
      <c r="C54" s="91">
        <v>400</v>
      </c>
      <c r="D54" s="46" t="s">
        <v>634</v>
      </c>
      <c r="E54" s="46" t="s">
        <v>25</v>
      </c>
      <c r="F54" s="46" t="s">
        <v>72</v>
      </c>
      <c r="G54" s="47" t="s">
        <v>33</v>
      </c>
      <c r="H54" s="70">
        <v>6848</v>
      </c>
      <c r="I54" s="49" t="s">
        <v>80</v>
      </c>
      <c r="J54" s="64">
        <f>VLOOKUP(H54,'Metales Pesados 2025'!H54:W541,16,FALSE)</f>
        <v>0</v>
      </c>
      <c r="K54" s="36">
        <f>VLOOKUP(H54,'Metales Pesados 2025'!H54:AJ541,29,FALSE)</f>
        <v>0</v>
      </c>
      <c r="L54" s="60">
        <f>VLOOKUP(H54,'Metales Pesados 2025'!H54:AW541,42,FALSE)</f>
        <v>0</v>
      </c>
      <c r="M54" s="36">
        <f>VLOOKUP(H54,'Metales Pesados 2025'!H54:BJ541,55,FALSE)</f>
        <v>0</v>
      </c>
      <c r="N54" s="36">
        <f>VLOOKUP(H54,'Metales Pesados 2025'!H54:BW541,68,FALSE)</f>
        <v>0</v>
      </c>
      <c r="O54" s="36">
        <f>VLOOKUP(H54,'Metales Pesados 2025'!H54:CJ541,81,FALSE)</f>
        <v>0</v>
      </c>
      <c r="P54" s="60">
        <f>VLOOKUP(H54,'Metales Pesados 2025'!H54:CW541,94,FALSE)</f>
        <v>0</v>
      </c>
    </row>
    <row r="55" spans="1:16" ht="13.05" customHeight="1" x14ac:dyDescent="0.2">
      <c r="A55" s="46" t="s">
        <v>6</v>
      </c>
      <c r="B55" s="46" t="s">
        <v>12</v>
      </c>
      <c r="C55" s="91">
        <v>400</v>
      </c>
      <c r="D55" s="46" t="s">
        <v>634</v>
      </c>
      <c r="E55" s="46" t="s">
        <v>25</v>
      </c>
      <c r="F55" s="46" t="s">
        <v>72</v>
      </c>
      <c r="G55" s="47" t="s">
        <v>33</v>
      </c>
      <c r="H55" s="70">
        <v>276</v>
      </c>
      <c r="I55" s="49" t="s">
        <v>81</v>
      </c>
      <c r="J55" s="64">
        <f>VLOOKUP(H55,'Metales Pesados 2025'!H55:W542,16,FALSE)</f>
        <v>0</v>
      </c>
      <c r="K55" s="36">
        <f>VLOOKUP(H55,'Metales Pesados 2025'!H55:AJ542,29,FALSE)</f>
        <v>0</v>
      </c>
      <c r="L55" s="60">
        <f>VLOOKUP(H55,'Metales Pesados 2025'!H55:AW542,42,FALSE)</f>
        <v>0</v>
      </c>
      <c r="M55" s="36">
        <f>VLOOKUP(H55,'Metales Pesados 2025'!H55:BJ542,55,FALSE)</f>
        <v>0</v>
      </c>
      <c r="N55" s="36">
        <f>VLOOKUP(H55,'Metales Pesados 2025'!H55:BW542,68,FALSE)</f>
        <v>0</v>
      </c>
      <c r="O55" s="36">
        <f>VLOOKUP(H55,'Metales Pesados 2025'!H55:CJ542,81,FALSE)</f>
        <v>0</v>
      </c>
      <c r="P55" s="60">
        <f>VLOOKUP(H55,'Metales Pesados 2025'!H55:CW542,94,FALSE)</f>
        <v>0</v>
      </c>
    </row>
    <row r="56" spans="1:16" ht="13.05" customHeight="1" x14ac:dyDescent="0.2">
      <c r="A56" s="46" t="s">
        <v>6</v>
      </c>
      <c r="B56" s="46" t="s">
        <v>72</v>
      </c>
      <c r="C56" s="91">
        <v>400</v>
      </c>
      <c r="D56" s="46" t="s">
        <v>634</v>
      </c>
      <c r="E56" s="46" t="s">
        <v>25</v>
      </c>
      <c r="F56" s="46" t="s">
        <v>72</v>
      </c>
      <c r="G56" s="47" t="s">
        <v>33</v>
      </c>
      <c r="H56" s="70">
        <v>7221</v>
      </c>
      <c r="I56" s="49" t="s">
        <v>82</v>
      </c>
      <c r="J56" s="64">
        <f>VLOOKUP(H56,'Metales Pesados 2025'!H56:W543,16,FALSE)</f>
        <v>0</v>
      </c>
      <c r="K56" s="36">
        <f>VLOOKUP(H56,'Metales Pesados 2025'!H56:AJ543,29,FALSE)</f>
        <v>0</v>
      </c>
      <c r="L56" s="60">
        <f>VLOOKUP(H56,'Metales Pesados 2025'!H56:AW543,42,FALSE)</f>
        <v>0</v>
      </c>
      <c r="M56" s="36">
        <f>VLOOKUP(H56,'Metales Pesados 2025'!H56:BJ543,55,FALSE)</f>
        <v>0</v>
      </c>
      <c r="N56" s="36">
        <f>VLOOKUP(H56,'Metales Pesados 2025'!H56:BW543,68,FALSE)</f>
        <v>0</v>
      </c>
      <c r="O56" s="36">
        <f>VLOOKUP(H56,'Metales Pesados 2025'!H56:CJ543,81,FALSE)</f>
        <v>0</v>
      </c>
      <c r="P56" s="60">
        <f>VLOOKUP(H56,'Metales Pesados 2025'!H56:CW543,94,FALSE)</f>
        <v>0</v>
      </c>
    </row>
    <row r="57" spans="1:16" ht="13.05" customHeight="1" x14ac:dyDescent="0.2">
      <c r="A57" s="46" t="s">
        <v>6</v>
      </c>
      <c r="B57" s="46" t="s">
        <v>72</v>
      </c>
      <c r="C57" s="91">
        <v>400</v>
      </c>
      <c r="D57" s="46" t="s">
        <v>634</v>
      </c>
      <c r="E57" s="46" t="s">
        <v>25</v>
      </c>
      <c r="F57" s="46" t="s">
        <v>72</v>
      </c>
      <c r="G57" s="47" t="s">
        <v>29</v>
      </c>
      <c r="H57" s="70">
        <v>30486</v>
      </c>
      <c r="I57" s="49" t="s">
        <v>83</v>
      </c>
      <c r="J57" s="64">
        <f>VLOOKUP(H57,'Metales Pesados 2025'!H57:W544,16,FALSE)</f>
        <v>0</v>
      </c>
      <c r="K57" s="36">
        <f>VLOOKUP(H57,'Metales Pesados 2025'!H57:AJ544,29,FALSE)</f>
        <v>0</v>
      </c>
      <c r="L57" s="60">
        <f>VLOOKUP(H57,'Metales Pesados 2025'!H57:AW544,42,FALSE)</f>
        <v>0</v>
      </c>
      <c r="M57" s="36">
        <f>VLOOKUP(H57,'Metales Pesados 2025'!H57:BJ544,55,FALSE)</f>
        <v>0</v>
      </c>
      <c r="N57" s="36">
        <f>VLOOKUP(H57,'Metales Pesados 2025'!H57:BW544,68,FALSE)</f>
        <v>0</v>
      </c>
      <c r="O57" s="36">
        <f>VLOOKUP(H57,'Metales Pesados 2025'!H57:CJ544,81,FALSE)</f>
        <v>0</v>
      </c>
      <c r="P57" s="60">
        <f>VLOOKUP(H57,'Metales Pesados 2025'!H57:CW544,94,FALSE)</f>
        <v>0</v>
      </c>
    </row>
    <row r="58" spans="1:16" ht="13.05" customHeight="1" x14ac:dyDescent="0.2">
      <c r="A58" s="46" t="s">
        <v>6</v>
      </c>
      <c r="B58" s="46" t="s">
        <v>72</v>
      </c>
      <c r="C58" s="91">
        <v>400</v>
      </c>
      <c r="D58" s="46" t="s">
        <v>634</v>
      </c>
      <c r="E58" s="46" t="s">
        <v>25</v>
      </c>
      <c r="F58" s="46" t="s">
        <v>72</v>
      </c>
      <c r="G58" s="47" t="s">
        <v>31</v>
      </c>
      <c r="H58" s="70">
        <v>23</v>
      </c>
      <c r="I58" s="49" t="s">
        <v>84</v>
      </c>
      <c r="J58" s="64">
        <f>VLOOKUP(H58,'Metales Pesados 2025'!H58:W545,16,FALSE)</f>
        <v>7</v>
      </c>
      <c r="K58" s="36">
        <f>VLOOKUP(H58,'Metales Pesados 2025'!H58:AJ545,29,FALSE)</f>
        <v>0</v>
      </c>
      <c r="L58" s="60">
        <f>VLOOKUP(H58,'Metales Pesados 2025'!H58:AW545,42,FALSE)</f>
        <v>6</v>
      </c>
      <c r="M58" s="36">
        <f>VLOOKUP(H58,'Metales Pesados 2025'!H58:BJ545,55,FALSE)</f>
        <v>0</v>
      </c>
      <c r="N58" s="36">
        <f>VLOOKUP(H58,'Metales Pesados 2025'!H58:BW545,68,FALSE)</f>
        <v>0</v>
      </c>
      <c r="O58" s="36">
        <f>VLOOKUP(H58,'Metales Pesados 2025'!H58:CJ545,81,FALSE)</f>
        <v>0</v>
      </c>
      <c r="P58" s="60">
        <f>VLOOKUP(H58,'Metales Pesados 2025'!H58:CW545,94,FALSE)</f>
        <v>0</v>
      </c>
    </row>
    <row r="59" spans="1:16" ht="13.05" customHeight="1" x14ac:dyDescent="0.2">
      <c r="A59" s="46" t="s">
        <v>6</v>
      </c>
      <c r="B59" s="46" t="s">
        <v>72</v>
      </c>
      <c r="C59" s="91">
        <v>400</v>
      </c>
      <c r="D59" s="46" t="s">
        <v>634</v>
      </c>
      <c r="E59" s="46" t="s">
        <v>25</v>
      </c>
      <c r="F59" s="46" t="s">
        <v>72</v>
      </c>
      <c r="G59" s="47" t="s">
        <v>31</v>
      </c>
      <c r="H59" s="70">
        <v>24</v>
      </c>
      <c r="I59" s="49" t="s">
        <v>85</v>
      </c>
      <c r="J59" s="64">
        <f>VLOOKUP(H59,'Metales Pesados 2025'!H59:W546,16,FALSE)</f>
        <v>1</v>
      </c>
      <c r="K59" s="36">
        <f>VLOOKUP(H59,'Metales Pesados 2025'!H59:AJ546,29,FALSE)</f>
        <v>0</v>
      </c>
      <c r="L59" s="60">
        <f>VLOOKUP(H59,'Metales Pesados 2025'!H59:AW546,42,FALSE)</f>
        <v>1</v>
      </c>
      <c r="M59" s="36">
        <f>VLOOKUP(H59,'Metales Pesados 2025'!H59:BJ546,55,FALSE)</f>
        <v>0</v>
      </c>
      <c r="N59" s="36">
        <f>VLOOKUP(H59,'Metales Pesados 2025'!H59:BW546,68,FALSE)</f>
        <v>0</v>
      </c>
      <c r="O59" s="36">
        <f>VLOOKUP(H59,'Metales Pesados 2025'!H59:CJ546,81,FALSE)</f>
        <v>0</v>
      </c>
      <c r="P59" s="60">
        <f>VLOOKUP(H59,'Metales Pesados 2025'!H59:CW546,94,FALSE)</f>
        <v>0</v>
      </c>
    </row>
    <row r="60" spans="1:16" ht="13.05" customHeight="1" x14ac:dyDescent="0.2">
      <c r="A60" s="46" t="s">
        <v>6</v>
      </c>
      <c r="B60" s="46" t="s">
        <v>7</v>
      </c>
      <c r="C60" s="91">
        <v>400</v>
      </c>
      <c r="D60" s="46" t="s">
        <v>634</v>
      </c>
      <c r="E60" s="46" t="s">
        <v>25</v>
      </c>
      <c r="F60" s="46" t="s">
        <v>7</v>
      </c>
      <c r="G60" s="47" t="s">
        <v>27</v>
      </c>
      <c r="H60" s="70">
        <v>16</v>
      </c>
      <c r="I60" s="49" t="s">
        <v>86</v>
      </c>
      <c r="J60" s="64">
        <f>VLOOKUP(H60,'Metales Pesados 2025'!H60:W547,16,FALSE)</f>
        <v>2</v>
      </c>
      <c r="K60" s="36">
        <f>VLOOKUP(H60,'Metales Pesados 2025'!H60:AJ547,29,FALSE)</f>
        <v>0</v>
      </c>
      <c r="L60" s="60">
        <f>VLOOKUP(H60,'Metales Pesados 2025'!H60:AW547,42,FALSE)</f>
        <v>2</v>
      </c>
      <c r="M60" s="36">
        <f>VLOOKUP(H60,'Metales Pesados 2025'!H60:BJ547,55,FALSE)</f>
        <v>0</v>
      </c>
      <c r="N60" s="36">
        <f>VLOOKUP(H60,'Metales Pesados 2025'!H60:BW547,68,FALSE)</f>
        <v>0</v>
      </c>
      <c r="O60" s="36">
        <f>VLOOKUP(H60,'Metales Pesados 2025'!H60:CJ547,81,FALSE)</f>
        <v>0</v>
      </c>
      <c r="P60" s="60">
        <f>VLOOKUP(H60,'Metales Pesados 2025'!H60:CW547,94,FALSE)</f>
        <v>0</v>
      </c>
    </row>
    <row r="61" spans="1:16" ht="13.05" customHeight="1" x14ac:dyDescent="0.2">
      <c r="A61" s="46" t="s">
        <v>6</v>
      </c>
      <c r="B61" s="46" t="s">
        <v>7</v>
      </c>
      <c r="C61" s="91">
        <v>400</v>
      </c>
      <c r="D61" s="46" t="s">
        <v>634</v>
      </c>
      <c r="E61" s="46" t="s">
        <v>25</v>
      </c>
      <c r="F61" s="46" t="s">
        <v>7</v>
      </c>
      <c r="G61" s="47" t="s">
        <v>59</v>
      </c>
      <c r="H61" s="70">
        <v>17</v>
      </c>
      <c r="I61" s="49" t="s">
        <v>87</v>
      </c>
      <c r="J61" s="64">
        <f>VLOOKUP(H61,'Metales Pesados 2025'!H61:W548,16,FALSE)</f>
        <v>0</v>
      </c>
      <c r="K61" s="36">
        <f>VLOOKUP(H61,'Metales Pesados 2025'!H61:AJ548,29,FALSE)</f>
        <v>0</v>
      </c>
      <c r="L61" s="60">
        <f>VLOOKUP(H61,'Metales Pesados 2025'!H61:AW548,42,FALSE)</f>
        <v>0</v>
      </c>
      <c r="M61" s="36">
        <f>VLOOKUP(H61,'Metales Pesados 2025'!H61:BJ548,55,FALSE)</f>
        <v>0</v>
      </c>
      <c r="N61" s="36">
        <f>VLOOKUP(H61,'Metales Pesados 2025'!H61:BW548,68,FALSE)</f>
        <v>0</v>
      </c>
      <c r="O61" s="36">
        <f>VLOOKUP(H61,'Metales Pesados 2025'!H61:CJ548,81,FALSE)</f>
        <v>0</v>
      </c>
      <c r="P61" s="60">
        <f>VLOOKUP(H61,'Metales Pesados 2025'!H61:CW548,94,FALSE)</f>
        <v>0</v>
      </c>
    </row>
    <row r="62" spans="1:16" ht="13.05" customHeight="1" x14ac:dyDescent="0.2">
      <c r="A62" s="46" t="s">
        <v>6</v>
      </c>
      <c r="B62" s="46" t="s">
        <v>7</v>
      </c>
      <c r="C62" s="91">
        <v>400</v>
      </c>
      <c r="D62" s="46" t="s">
        <v>634</v>
      </c>
      <c r="E62" s="46" t="s">
        <v>25</v>
      </c>
      <c r="F62" s="46" t="s">
        <v>7</v>
      </c>
      <c r="G62" s="47" t="s">
        <v>33</v>
      </c>
      <c r="H62" s="70">
        <v>18</v>
      </c>
      <c r="I62" s="49" t="s">
        <v>88</v>
      </c>
      <c r="J62" s="64">
        <f>VLOOKUP(H62,'Metales Pesados 2025'!H62:W549,16,FALSE)</f>
        <v>0</v>
      </c>
      <c r="K62" s="36">
        <f>VLOOKUP(H62,'Metales Pesados 2025'!H62:AJ549,29,FALSE)</f>
        <v>0</v>
      </c>
      <c r="L62" s="60">
        <f>VLOOKUP(H62,'Metales Pesados 2025'!H62:AW549,42,FALSE)</f>
        <v>0</v>
      </c>
      <c r="M62" s="36">
        <f>VLOOKUP(H62,'Metales Pesados 2025'!H62:BJ549,55,FALSE)</f>
        <v>0</v>
      </c>
      <c r="N62" s="36">
        <f>VLOOKUP(H62,'Metales Pesados 2025'!H62:BW549,68,FALSE)</f>
        <v>0</v>
      </c>
      <c r="O62" s="36">
        <f>VLOOKUP(H62,'Metales Pesados 2025'!H62:CJ549,81,FALSE)</f>
        <v>0</v>
      </c>
      <c r="P62" s="60">
        <f>VLOOKUP(H62,'Metales Pesados 2025'!H62:CW549,94,FALSE)</f>
        <v>0</v>
      </c>
    </row>
    <row r="63" spans="1:16" ht="13.05" customHeight="1" x14ac:dyDescent="0.2">
      <c r="A63" s="46" t="s">
        <v>6</v>
      </c>
      <c r="B63" s="46" t="s">
        <v>7</v>
      </c>
      <c r="C63" s="91">
        <v>400</v>
      </c>
      <c r="D63" s="46" t="s">
        <v>634</v>
      </c>
      <c r="E63" s="46" t="s">
        <v>25</v>
      </c>
      <c r="F63" s="46" t="s">
        <v>7</v>
      </c>
      <c r="G63" s="47" t="s">
        <v>33</v>
      </c>
      <c r="H63" s="70">
        <v>19</v>
      </c>
      <c r="I63" s="49" t="s">
        <v>89</v>
      </c>
      <c r="J63" s="64">
        <f>VLOOKUP(H63,'Metales Pesados 2025'!H63:W550,16,FALSE)</f>
        <v>0</v>
      </c>
      <c r="K63" s="36">
        <f>VLOOKUP(H63,'Metales Pesados 2025'!H63:AJ550,29,FALSE)</f>
        <v>0</v>
      </c>
      <c r="L63" s="60">
        <f>VLOOKUP(H63,'Metales Pesados 2025'!H63:AW550,42,FALSE)</f>
        <v>0</v>
      </c>
      <c r="M63" s="36">
        <f>VLOOKUP(H63,'Metales Pesados 2025'!H63:BJ550,55,FALSE)</f>
        <v>0</v>
      </c>
      <c r="N63" s="36">
        <f>VLOOKUP(H63,'Metales Pesados 2025'!H63:BW550,68,FALSE)</f>
        <v>0</v>
      </c>
      <c r="O63" s="36">
        <f>VLOOKUP(H63,'Metales Pesados 2025'!H63:CJ550,81,FALSE)</f>
        <v>0</v>
      </c>
      <c r="P63" s="60">
        <f>VLOOKUP(H63,'Metales Pesados 2025'!H63:CW550,94,FALSE)</f>
        <v>0</v>
      </c>
    </row>
    <row r="64" spans="1:16" ht="13.05" customHeight="1" x14ac:dyDescent="0.2">
      <c r="A64" s="46" t="s">
        <v>6</v>
      </c>
      <c r="B64" s="46" t="s">
        <v>7</v>
      </c>
      <c r="C64" s="91">
        <v>400</v>
      </c>
      <c r="D64" s="46" t="s">
        <v>634</v>
      </c>
      <c r="E64" s="46" t="s">
        <v>25</v>
      </c>
      <c r="F64" s="46" t="s">
        <v>7</v>
      </c>
      <c r="G64" s="47" t="s">
        <v>33</v>
      </c>
      <c r="H64" s="70">
        <v>20</v>
      </c>
      <c r="I64" s="49" t="s">
        <v>90</v>
      </c>
      <c r="J64" s="64">
        <f>VLOOKUP(H64,'Metales Pesados 2025'!H64:W551,16,FALSE)</f>
        <v>0</v>
      </c>
      <c r="K64" s="36">
        <f>VLOOKUP(H64,'Metales Pesados 2025'!H64:AJ551,29,FALSE)</f>
        <v>0</v>
      </c>
      <c r="L64" s="60">
        <f>VLOOKUP(H64,'Metales Pesados 2025'!H64:AW551,42,FALSE)</f>
        <v>0</v>
      </c>
      <c r="M64" s="36">
        <f>VLOOKUP(H64,'Metales Pesados 2025'!H64:BJ551,55,FALSE)</f>
        <v>0</v>
      </c>
      <c r="N64" s="36">
        <f>VLOOKUP(H64,'Metales Pesados 2025'!H64:BW551,68,FALSE)</f>
        <v>0</v>
      </c>
      <c r="O64" s="36">
        <f>VLOOKUP(H64,'Metales Pesados 2025'!H64:CJ551,81,FALSE)</f>
        <v>0</v>
      </c>
      <c r="P64" s="60">
        <f>VLOOKUP(H64,'Metales Pesados 2025'!H64:CW551,94,FALSE)</f>
        <v>0</v>
      </c>
    </row>
    <row r="65" spans="1:16" ht="13.05" customHeight="1" x14ac:dyDescent="0.2">
      <c r="A65" s="46" t="s">
        <v>6</v>
      </c>
      <c r="B65" s="46" t="s">
        <v>7</v>
      </c>
      <c r="C65" s="91">
        <v>400</v>
      </c>
      <c r="D65" s="46" t="s">
        <v>634</v>
      </c>
      <c r="E65" s="46" t="s">
        <v>25</v>
      </c>
      <c r="F65" s="46" t="s">
        <v>7</v>
      </c>
      <c r="G65" s="47" t="s">
        <v>33</v>
      </c>
      <c r="H65" s="70">
        <v>21</v>
      </c>
      <c r="I65" s="49" t="s">
        <v>91</v>
      </c>
      <c r="J65" s="64">
        <f>VLOOKUP(H65,'Metales Pesados 2025'!H65:W552,16,FALSE)</f>
        <v>16</v>
      </c>
      <c r="K65" s="36">
        <f>VLOOKUP(H65,'Metales Pesados 2025'!H65:AJ552,29,FALSE)</f>
        <v>0</v>
      </c>
      <c r="L65" s="60">
        <f>VLOOKUP(H65,'Metales Pesados 2025'!H65:AW552,42,FALSE)</f>
        <v>16</v>
      </c>
      <c r="M65" s="36">
        <f>VLOOKUP(H65,'Metales Pesados 2025'!H65:BJ552,55,FALSE)</f>
        <v>0</v>
      </c>
      <c r="N65" s="36">
        <f>VLOOKUP(H65,'Metales Pesados 2025'!H65:BW552,68,FALSE)</f>
        <v>0</v>
      </c>
      <c r="O65" s="36">
        <f>VLOOKUP(H65,'Metales Pesados 2025'!H65:CJ552,81,FALSE)</f>
        <v>0</v>
      </c>
      <c r="P65" s="60">
        <f>VLOOKUP(H65,'Metales Pesados 2025'!H65:CW552,94,FALSE)</f>
        <v>0</v>
      </c>
    </row>
    <row r="66" spans="1:16" ht="13.05" customHeight="1" x14ac:dyDescent="0.2">
      <c r="A66" s="46" t="s">
        <v>6</v>
      </c>
      <c r="B66" s="46" t="s">
        <v>7</v>
      </c>
      <c r="C66" s="91">
        <v>400</v>
      </c>
      <c r="D66" s="46" t="s">
        <v>634</v>
      </c>
      <c r="E66" s="46" t="s">
        <v>25</v>
      </c>
      <c r="F66" s="46" t="s">
        <v>7</v>
      </c>
      <c r="G66" s="47" t="s">
        <v>33</v>
      </c>
      <c r="H66" s="70">
        <v>22</v>
      </c>
      <c r="I66" s="49" t="s">
        <v>92</v>
      </c>
      <c r="J66" s="64">
        <f>VLOOKUP(H66,'Metales Pesados 2025'!H66:W553,16,FALSE)</f>
        <v>0</v>
      </c>
      <c r="K66" s="36">
        <f>VLOOKUP(H66,'Metales Pesados 2025'!H66:AJ553,29,FALSE)</f>
        <v>0</v>
      </c>
      <c r="L66" s="60">
        <f>VLOOKUP(H66,'Metales Pesados 2025'!H66:AW553,42,FALSE)</f>
        <v>0</v>
      </c>
      <c r="M66" s="36">
        <f>VLOOKUP(H66,'Metales Pesados 2025'!H66:BJ553,55,FALSE)</f>
        <v>0</v>
      </c>
      <c r="N66" s="36">
        <f>VLOOKUP(H66,'Metales Pesados 2025'!H66:BW553,68,FALSE)</f>
        <v>0</v>
      </c>
      <c r="O66" s="36">
        <f>VLOOKUP(H66,'Metales Pesados 2025'!H66:CJ553,81,FALSE)</f>
        <v>0</v>
      </c>
      <c r="P66" s="60">
        <f>VLOOKUP(H66,'Metales Pesados 2025'!H66:CW553,94,FALSE)</f>
        <v>0</v>
      </c>
    </row>
    <row r="67" spans="1:16" ht="13.05" customHeight="1" x14ac:dyDescent="0.2">
      <c r="A67" s="46" t="s">
        <v>6</v>
      </c>
      <c r="B67" s="46" t="s">
        <v>7</v>
      </c>
      <c r="C67" s="91">
        <v>400</v>
      </c>
      <c r="D67" s="46" t="s">
        <v>634</v>
      </c>
      <c r="E67" s="46" t="s">
        <v>25</v>
      </c>
      <c r="F67" s="46" t="s">
        <v>7</v>
      </c>
      <c r="G67" s="47" t="s">
        <v>59</v>
      </c>
      <c r="H67" s="70">
        <v>271</v>
      </c>
      <c r="I67" s="49" t="s">
        <v>93</v>
      </c>
      <c r="J67" s="64">
        <f>VLOOKUP(H67,'Metales Pesados 2025'!H67:W554,16,FALSE)</f>
        <v>1</v>
      </c>
      <c r="K67" s="36">
        <f>VLOOKUP(H67,'Metales Pesados 2025'!H67:AJ554,29,FALSE)</f>
        <v>0</v>
      </c>
      <c r="L67" s="60">
        <f>VLOOKUP(H67,'Metales Pesados 2025'!H67:AW554,42,FALSE)</f>
        <v>1</v>
      </c>
      <c r="M67" s="36">
        <f>VLOOKUP(H67,'Metales Pesados 2025'!H67:BJ554,55,FALSE)</f>
        <v>0</v>
      </c>
      <c r="N67" s="36">
        <f>VLOOKUP(H67,'Metales Pesados 2025'!H67:BW554,68,FALSE)</f>
        <v>0</v>
      </c>
      <c r="O67" s="36">
        <f>VLOOKUP(H67,'Metales Pesados 2025'!H67:CJ554,81,FALSE)</f>
        <v>0</v>
      </c>
      <c r="P67" s="60">
        <f>VLOOKUP(H67,'Metales Pesados 2025'!H67:CW554,94,FALSE)</f>
        <v>0</v>
      </c>
    </row>
    <row r="68" spans="1:16" ht="13.05" customHeight="1" x14ac:dyDescent="0.2">
      <c r="A68" s="46" t="s">
        <v>6</v>
      </c>
      <c r="B68" s="46" t="s">
        <v>7</v>
      </c>
      <c r="C68" s="91">
        <v>400</v>
      </c>
      <c r="D68" s="46" t="s">
        <v>634</v>
      </c>
      <c r="E68" s="46" t="s">
        <v>25</v>
      </c>
      <c r="F68" s="46" t="s">
        <v>7</v>
      </c>
      <c r="G68" s="47" t="s">
        <v>33</v>
      </c>
      <c r="H68" s="70">
        <v>272</v>
      </c>
      <c r="I68" s="49" t="s">
        <v>94</v>
      </c>
      <c r="J68" s="64">
        <f>VLOOKUP(H68,'Metales Pesados 2025'!H68:W555,16,FALSE)</f>
        <v>19</v>
      </c>
      <c r="K68" s="36">
        <f>VLOOKUP(H68,'Metales Pesados 2025'!H68:AJ555,29,FALSE)</f>
        <v>0</v>
      </c>
      <c r="L68" s="60">
        <f>VLOOKUP(H68,'Metales Pesados 2025'!H68:AW555,42,FALSE)</f>
        <v>19</v>
      </c>
      <c r="M68" s="36">
        <f>VLOOKUP(H68,'Metales Pesados 2025'!H68:BJ555,55,FALSE)</f>
        <v>0</v>
      </c>
      <c r="N68" s="36">
        <f>VLOOKUP(H68,'Metales Pesados 2025'!H68:BW555,68,FALSE)</f>
        <v>0</v>
      </c>
      <c r="O68" s="36">
        <f>VLOOKUP(H68,'Metales Pesados 2025'!H68:CJ555,81,FALSE)</f>
        <v>0</v>
      </c>
      <c r="P68" s="60">
        <f>VLOOKUP(H68,'Metales Pesados 2025'!H68:CW555,94,FALSE)</f>
        <v>0</v>
      </c>
    </row>
    <row r="69" spans="1:16" ht="13.05" customHeight="1" x14ac:dyDescent="0.2">
      <c r="A69" s="46" t="s">
        <v>6</v>
      </c>
      <c r="B69" s="46" t="s">
        <v>7</v>
      </c>
      <c r="C69" s="91">
        <v>400</v>
      </c>
      <c r="D69" s="46" t="s">
        <v>634</v>
      </c>
      <c r="E69" s="46" t="s">
        <v>25</v>
      </c>
      <c r="F69" s="46" t="s">
        <v>7</v>
      </c>
      <c r="G69" s="47" t="s">
        <v>33</v>
      </c>
      <c r="H69" s="70">
        <v>7220</v>
      </c>
      <c r="I69" s="49" t="s">
        <v>95</v>
      </c>
      <c r="J69" s="64">
        <f>VLOOKUP(H69,'Metales Pesados 2025'!H69:W556,16,FALSE)</f>
        <v>58</v>
      </c>
      <c r="K69" s="36">
        <f>VLOOKUP(H69,'Metales Pesados 2025'!H69:AJ556,29,FALSE)</f>
        <v>0</v>
      </c>
      <c r="L69" s="60">
        <f>VLOOKUP(H69,'Metales Pesados 2025'!H69:AW556,42,FALSE)</f>
        <v>58</v>
      </c>
      <c r="M69" s="36">
        <f>VLOOKUP(H69,'Metales Pesados 2025'!H69:BJ556,55,FALSE)</f>
        <v>0</v>
      </c>
      <c r="N69" s="36">
        <f>VLOOKUP(H69,'Metales Pesados 2025'!H69:BW556,68,FALSE)</f>
        <v>0</v>
      </c>
      <c r="O69" s="36">
        <f>VLOOKUP(H69,'Metales Pesados 2025'!H69:CJ556,81,FALSE)</f>
        <v>0</v>
      </c>
      <c r="P69" s="60">
        <f>VLOOKUP(H69,'Metales Pesados 2025'!H69:CW556,94,FALSE)</f>
        <v>0</v>
      </c>
    </row>
    <row r="70" spans="1:16" ht="13.05" customHeight="1" x14ac:dyDescent="0.2">
      <c r="A70" s="46" t="s">
        <v>6</v>
      </c>
      <c r="B70" s="46" t="s">
        <v>12</v>
      </c>
      <c r="C70" s="91">
        <v>400</v>
      </c>
      <c r="D70" s="46" t="s">
        <v>634</v>
      </c>
      <c r="E70" s="46" t="s">
        <v>25</v>
      </c>
      <c r="F70" s="46" t="s">
        <v>7</v>
      </c>
      <c r="G70" s="47" t="s">
        <v>31</v>
      </c>
      <c r="H70" s="70">
        <v>9</v>
      </c>
      <c r="I70" s="49" t="s">
        <v>96</v>
      </c>
      <c r="J70" s="64">
        <f>VLOOKUP(H70,'Metales Pesados 2025'!H70:W557,16,FALSE)</f>
        <v>1</v>
      </c>
      <c r="K70" s="36">
        <f>VLOOKUP(H70,'Metales Pesados 2025'!H70:AJ557,29,FALSE)</f>
        <v>0</v>
      </c>
      <c r="L70" s="60">
        <f>VLOOKUP(H70,'Metales Pesados 2025'!H70:AW557,42,FALSE)</f>
        <v>0</v>
      </c>
      <c r="M70" s="36">
        <f>VLOOKUP(H70,'Metales Pesados 2025'!H70:BJ557,55,FALSE)</f>
        <v>0</v>
      </c>
      <c r="N70" s="36">
        <f>VLOOKUP(H70,'Metales Pesados 2025'!H70:BW557,68,FALSE)</f>
        <v>0</v>
      </c>
      <c r="O70" s="36">
        <f>VLOOKUP(H70,'Metales Pesados 2025'!H70:CJ557,81,FALSE)</f>
        <v>0</v>
      </c>
      <c r="P70" s="60">
        <f>VLOOKUP(H70,'Metales Pesados 2025'!H70:CW557,94,FALSE)</f>
        <v>0</v>
      </c>
    </row>
    <row r="71" spans="1:16" ht="13.05" customHeight="1" x14ac:dyDescent="0.2">
      <c r="A71" s="46" t="s">
        <v>6</v>
      </c>
      <c r="B71" s="46" t="s">
        <v>7</v>
      </c>
      <c r="C71" s="91">
        <v>400</v>
      </c>
      <c r="D71" s="46" t="s">
        <v>634</v>
      </c>
      <c r="E71" s="46" t="s">
        <v>25</v>
      </c>
      <c r="F71" s="46" t="s">
        <v>7</v>
      </c>
      <c r="G71" s="47" t="s">
        <v>31</v>
      </c>
      <c r="H71" s="70">
        <v>27572</v>
      </c>
      <c r="I71" s="50" t="s">
        <v>97</v>
      </c>
      <c r="J71" s="64">
        <f>VLOOKUP(H71,'Metales Pesados 2025'!H71:W558,16,FALSE)</f>
        <v>0</v>
      </c>
      <c r="K71" s="36">
        <f>VLOOKUP(H71,'Metales Pesados 2025'!H71:AJ558,29,FALSE)</f>
        <v>0</v>
      </c>
      <c r="L71" s="60">
        <f>VLOOKUP(H71,'Metales Pesados 2025'!H71:AW558,42,FALSE)</f>
        <v>0</v>
      </c>
      <c r="M71" s="36">
        <f>VLOOKUP(H71,'Metales Pesados 2025'!H71:BJ558,55,FALSE)</f>
        <v>0</v>
      </c>
      <c r="N71" s="36">
        <f>VLOOKUP(H71,'Metales Pesados 2025'!H71:BW558,68,FALSE)</f>
        <v>0</v>
      </c>
      <c r="O71" s="36">
        <f>VLOOKUP(H71,'Metales Pesados 2025'!H71:CJ558,81,FALSE)</f>
        <v>0</v>
      </c>
      <c r="P71" s="60">
        <f>VLOOKUP(H71,'Metales Pesados 2025'!H71:CW558,94,FALSE)</f>
        <v>0</v>
      </c>
    </row>
    <row r="72" spans="1:16" ht="13.05" customHeight="1" x14ac:dyDescent="0.2">
      <c r="A72" s="46" t="s">
        <v>6</v>
      </c>
      <c r="B72" s="46" t="s">
        <v>12</v>
      </c>
      <c r="C72" s="91">
        <v>400</v>
      </c>
      <c r="D72" s="46" t="s">
        <v>634</v>
      </c>
      <c r="E72" s="46" t="s">
        <v>25</v>
      </c>
      <c r="F72" s="46" t="s">
        <v>7</v>
      </c>
      <c r="G72" s="47" t="s">
        <v>40</v>
      </c>
      <c r="H72" s="70">
        <v>13</v>
      </c>
      <c r="I72" s="49" t="s">
        <v>6</v>
      </c>
      <c r="J72" s="64">
        <f>VLOOKUP(H72,'Metales Pesados 2025'!H72:W559,16,FALSE)</f>
        <v>0</v>
      </c>
      <c r="K72" s="36">
        <f>VLOOKUP(H72,'Metales Pesados 2025'!H72:AJ559,29,FALSE)</f>
        <v>0</v>
      </c>
      <c r="L72" s="60">
        <f>VLOOKUP(H72,'Metales Pesados 2025'!H72:AW559,42,FALSE)</f>
        <v>0</v>
      </c>
      <c r="M72" s="36">
        <f>VLOOKUP(H72,'Metales Pesados 2025'!H72:BJ559,55,FALSE)</f>
        <v>0</v>
      </c>
      <c r="N72" s="36">
        <f>VLOOKUP(H72,'Metales Pesados 2025'!H72:BW559,68,FALSE)</f>
        <v>0</v>
      </c>
      <c r="O72" s="36">
        <f>VLOOKUP(H72,'Metales Pesados 2025'!H72:CJ559,81,FALSE)</f>
        <v>0</v>
      </c>
      <c r="P72" s="60">
        <f>VLOOKUP(H72,'Metales Pesados 2025'!H72:CW559,94,FALSE)</f>
        <v>0</v>
      </c>
    </row>
    <row r="73" spans="1:16" ht="13.05" customHeight="1" x14ac:dyDescent="0.2">
      <c r="A73" s="46" t="s">
        <v>6</v>
      </c>
      <c r="B73" s="46" t="s">
        <v>12</v>
      </c>
      <c r="C73" s="91">
        <v>400</v>
      </c>
      <c r="D73" s="46" t="s">
        <v>634</v>
      </c>
      <c r="E73" s="46" t="s">
        <v>25</v>
      </c>
      <c r="F73" s="46" t="s">
        <v>7</v>
      </c>
      <c r="G73" s="47" t="s">
        <v>59</v>
      </c>
      <c r="H73" s="70">
        <v>14</v>
      </c>
      <c r="I73" s="49" t="s">
        <v>98</v>
      </c>
      <c r="J73" s="64">
        <f>VLOOKUP(H73,'Metales Pesados 2025'!H73:W560,16,FALSE)</f>
        <v>0</v>
      </c>
      <c r="K73" s="36">
        <f>VLOOKUP(H73,'Metales Pesados 2025'!H73:AJ560,29,FALSE)</f>
        <v>0</v>
      </c>
      <c r="L73" s="60">
        <f>VLOOKUP(H73,'Metales Pesados 2025'!H73:AW560,42,FALSE)</f>
        <v>0</v>
      </c>
      <c r="M73" s="36">
        <f>VLOOKUP(H73,'Metales Pesados 2025'!H73:BJ560,55,FALSE)</f>
        <v>0</v>
      </c>
      <c r="N73" s="36">
        <f>VLOOKUP(H73,'Metales Pesados 2025'!H73:BW560,68,FALSE)</f>
        <v>0</v>
      </c>
      <c r="O73" s="36">
        <f>VLOOKUP(H73,'Metales Pesados 2025'!H73:CJ560,81,FALSE)</f>
        <v>0</v>
      </c>
      <c r="P73" s="60">
        <f>VLOOKUP(H73,'Metales Pesados 2025'!H73:CW560,94,FALSE)</f>
        <v>0</v>
      </c>
    </row>
    <row r="74" spans="1:16" ht="13.05" customHeight="1" x14ac:dyDescent="0.2">
      <c r="A74" s="46" t="s">
        <v>6</v>
      </c>
      <c r="B74" s="46" t="s">
        <v>7</v>
      </c>
      <c r="C74" s="91">
        <v>400</v>
      </c>
      <c r="D74" s="46" t="s">
        <v>634</v>
      </c>
      <c r="E74" s="46" t="s">
        <v>25</v>
      </c>
      <c r="F74" s="46" t="s">
        <v>7</v>
      </c>
      <c r="G74" s="47" t="s">
        <v>29</v>
      </c>
      <c r="H74" s="70">
        <v>30473</v>
      </c>
      <c r="I74" s="49" t="s">
        <v>99</v>
      </c>
      <c r="J74" s="64">
        <f>VLOOKUP(H74,'Metales Pesados 2025'!H74:W561,16,FALSE)</f>
        <v>0</v>
      </c>
      <c r="K74" s="36">
        <f>VLOOKUP(H74,'Metales Pesados 2025'!H74:AJ561,29,FALSE)</f>
        <v>0</v>
      </c>
      <c r="L74" s="60">
        <f>VLOOKUP(H74,'Metales Pesados 2025'!H74:AW561,42,FALSE)</f>
        <v>0</v>
      </c>
      <c r="M74" s="36">
        <f>VLOOKUP(H74,'Metales Pesados 2025'!H74:BJ561,55,FALSE)</f>
        <v>0</v>
      </c>
      <c r="N74" s="36">
        <f>VLOOKUP(H74,'Metales Pesados 2025'!H74:BW561,68,FALSE)</f>
        <v>0</v>
      </c>
      <c r="O74" s="36">
        <f>VLOOKUP(H74,'Metales Pesados 2025'!H74:CJ561,81,FALSE)</f>
        <v>0</v>
      </c>
      <c r="P74" s="60">
        <f>VLOOKUP(H74,'Metales Pesados 2025'!H74:CW561,94,FALSE)</f>
        <v>0</v>
      </c>
    </row>
    <row r="75" spans="1:16" ht="13.05" customHeight="1" x14ac:dyDescent="0.2">
      <c r="A75" s="46" t="s">
        <v>6</v>
      </c>
      <c r="B75" s="46" t="s">
        <v>12</v>
      </c>
      <c r="C75" s="91">
        <v>400</v>
      </c>
      <c r="D75" s="46" t="s">
        <v>634</v>
      </c>
      <c r="E75" s="46" t="s">
        <v>25</v>
      </c>
      <c r="F75" s="46" t="s">
        <v>7</v>
      </c>
      <c r="G75" s="47" t="s">
        <v>59</v>
      </c>
      <c r="H75" s="70">
        <v>10</v>
      </c>
      <c r="I75" s="49" t="s">
        <v>100</v>
      </c>
      <c r="J75" s="64">
        <f>VLOOKUP(H75,'Metales Pesados 2025'!H75:W562,16,FALSE)</f>
        <v>0</v>
      </c>
      <c r="K75" s="36">
        <f>VLOOKUP(H75,'Metales Pesados 2025'!H75:AJ562,29,FALSE)</f>
        <v>0</v>
      </c>
      <c r="L75" s="60">
        <f>VLOOKUP(H75,'Metales Pesados 2025'!H75:AW562,42,FALSE)</f>
        <v>0</v>
      </c>
      <c r="M75" s="36">
        <f>VLOOKUP(H75,'Metales Pesados 2025'!H75:BJ562,55,FALSE)</f>
        <v>0</v>
      </c>
      <c r="N75" s="36">
        <f>VLOOKUP(H75,'Metales Pesados 2025'!H75:BW562,68,FALSE)</f>
        <v>0</v>
      </c>
      <c r="O75" s="36">
        <f>VLOOKUP(H75,'Metales Pesados 2025'!H75:CJ562,81,FALSE)</f>
        <v>0</v>
      </c>
      <c r="P75" s="60">
        <f>VLOOKUP(H75,'Metales Pesados 2025'!H75:CW562,94,FALSE)</f>
        <v>0</v>
      </c>
    </row>
    <row r="76" spans="1:16" ht="13.05" customHeight="1" x14ac:dyDescent="0.2">
      <c r="A76" s="46" t="s">
        <v>101</v>
      </c>
      <c r="B76" s="46" t="s">
        <v>101</v>
      </c>
      <c r="C76" s="91">
        <v>400</v>
      </c>
      <c r="D76" s="46" t="s">
        <v>634</v>
      </c>
      <c r="E76" s="46" t="s">
        <v>19</v>
      </c>
      <c r="F76" s="46" t="s">
        <v>101</v>
      </c>
      <c r="G76" s="47" t="s">
        <v>31</v>
      </c>
      <c r="H76" s="70">
        <v>77</v>
      </c>
      <c r="I76" s="49" t="s">
        <v>102</v>
      </c>
      <c r="J76" s="64">
        <f>VLOOKUP(H76,'Metales Pesados 2025'!H76:W563,16,FALSE)</f>
        <v>0</v>
      </c>
      <c r="K76" s="36">
        <f>VLOOKUP(H76,'Metales Pesados 2025'!H76:AJ563,29,FALSE)</f>
        <v>0</v>
      </c>
      <c r="L76" s="60">
        <f>VLOOKUP(H76,'Metales Pesados 2025'!H76:AW563,42,FALSE)</f>
        <v>0</v>
      </c>
      <c r="M76" s="36">
        <f>VLOOKUP(H76,'Metales Pesados 2025'!H76:BJ563,55,FALSE)</f>
        <v>0</v>
      </c>
      <c r="N76" s="36">
        <f>VLOOKUP(H76,'Metales Pesados 2025'!H76:BW563,68,FALSE)</f>
        <v>0</v>
      </c>
      <c r="O76" s="36">
        <f>VLOOKUP(H76,'Metales Pesados 2025'!H76:CJ563,81,FALSE)</f>
        <v>0</v>
      </c>
      <c r="P76" s="60">
        <f>VLOOKUP(H76,'Metales Pesados 2025'!H76:CW563,94,FALSE)</f>
        <v>0</v>
      </c>
    </row>
    <row r="77" spans="1:16" ht="13.05" customHeight="1" x14ac:dyDescent="0.2">
      <c r="A77" s="46" t="s">
        <v>101</v>
      </c>
      <c r="B77" s="46" t="s">
        <v>101</v>
      </c>
      <c r="C77" s="91">
        <v>400</v>
      </c>
      <c r="D77" s="46" t="s">
        <v>634</v>
      </c>
      <c r="E77" s="46" t="s">
        <v>19</v>
      </c>
      <c r="F77" s="46" t="s">
        <v>101</v>
      </c>
      <c r="G77" s="47" t="s">
        <v>33</v>
      </c>
      <c r="H77" s="70">
        <v>82</v>
      </c>
      <c r="I77" s="49" t="s">
        <v>103</v>
      </c>
      <c r="J77" s="64">
        <f>VLOOKUP(H77,'Metales Pesados 2025'!H77:W564,16,FALSE)</f>
        <v>0</v>
      </c>
      <c r="K77" s="36">
        <f>VLOOKUP(H77,'Metales Pesados 2025'!H77:AJ564,29,FALSE)</f>
        <v>0</v>
      </c>
      <c r="L77" s="60">
        <f>VLOOKUP(H77,'Metales Pesados 2025'!H77:AW564,42,FALSE)</f>
        <v>0</v>
      </c>
      <c r="M77" s="36">
        <f>VLOOKUP(H77,'Metales Pesados 2025'!H77:BJ564,55,FALSE)</f>
        <v>0</v>
      </c>
      <c r="N77" s="36">
        <f>VLOOKUP(H77,'Metales Pesados 2025'!H77:BW564,68,FALSE)</f>
        <v>0</v>
      </c>
      <c r="O77" s="36">
        <f>VLOOKUP(H77,'Metales Pesados 2025'!H77:CJ564,81,FALSE)</f>
        <v>0</v>
      </c>
      <c r="P77" s="60">
        <f>VLOOKUP(H77,'Metales Pesados 2025'!H77:CW564,94,FALSE)</f>
        <v>0</v>
      </c>
    </row>
    <row r="78" spans="1:16" ht="13.05" customHeight="1" x14ac:dyDescent="0.2">
      <c r="A78" s="46" t="s">
        <v>101</v>
      </c>
      <c r="B78" s="46" t="s">
        <v>101</v>
      </c>
      <c r="C78" s="91">
        <v>400</v>
      </c>
      <c r="D78" s="46" t="s">
        <v>634</v>
      </c>
      <c r="E78" s="46" t="s">
        <v>19</v>
      </c>
      <c r="F78" s="46" t="s">
        <v>101</v>
      </c>
      <c r="G78" s="47" t="s">
        <v>33</v>
      </c>
      <c r="H78" s="70">
        <v>83</v>
      </c>
      <c r="I78" s="49" t="s">
        <v>104</v>
      </c>
      <c r="J78" s="64">
        <f>VLOOKUP(H78,'Metales Pesados 2025'!H78:W565,16,FALSE)</f>
        <v>0</v>
      </c>
      <c r="K78" s="36">
        <f>VLOOKUP(H78,'Metales Pesados 2025'!H78:AJ565,29,FALSE)</f>
        <v>0</v>
      </c>
      <c r="L78" s="60">
        <f>VLOOKUP(H78,'Metales Pesados 2025'!H78:AW565,42,FALSE)</f>
        <v>0</v>
      </c>
      <c r="M78" s="36">
        <f>VLOOKUP(H78,'Metales Pesados 2025'!H78:BJ565,55,FALSE)</f>
        <v>0</v>
      </c>
      <c r="N78" s="36">
        <f>VLOOKUP(H78,'Metales Pesados 2025'!H78:BW565,68,FALSE)</f>
        <v>0</v>
      </c>
      <c r="O78" s="36">
        <f>VLOOKUP(H78,'Metales Pesados 2025'!H78:CJ565,81,FALSE)</f>
        <v>0</v>
      </c>
      <c r="P78" s="60">
        <f>VLOOKUP(H78,'Metales Pesados 2025'!H78:CW565,94,FALSE)</f>
        <v>0</v>
      </c>
    </row>
    <row r="79" spans="1:16" ht="13.05" customHeight="1" x14ac:dyDescent="0.2">
      <c r="A79" s="46" t="s">
        <v>101</v>
      </c>
      <c r="B79" s="46" t="s">
        <v>101</v>
      </c>
      <c r="C79" s="91">
        <v>400</v>
      </c>
      <c r="D79" s="46" t="s">
        <v>634</v>
      </c>
      <c r="E79" s="46" t="s">
        <v>19</v>
      </c>
      <c r="F79" s="46" t="s">
        <v>101</v>
      </c>
      <c r="G79" s="47" t="s">
        <v>33</v>
      </c>
      <c r="H79" s="70">
        <v>84</v>
      </c>
      <c r="I79" s="49" t="s">
        <v>105</v>
      </c>
      <c r="J79" s="64">
        <f>VLOOKUP(H79,'Metales Pesados 2025'!H79:W566,16,FALSE)</f>
        <v>0</v>
      </c>
      <c r="K79" s="36">
        <f>VLOOKUP(H79,'Metales Pesados 2025'!H79:AJ566,29,FALSE)</f>
        <v>0</v>
      </c>
      <c r="L79" s="60">
        <f>VLOOKUP(H79,'Metales Pesados 2025'!H79:AW566,42,FALSE)</f>
        <v>0</v>
      </c>
      <c r="M79" s="36">
        <f>VLOOKUP(H79,'Metales Pesados 2025'!H79:BJ566,55,FALSE)</f>
        <v>0</v>
      </c>
      <c r="N79" s="36">
        <f>VLOOKUP(H79,'Metales Pesados 2025'!H79:BW566,68,FALSE)</f>
        <v>0</v>
      </c>
      <c r="O79" s="36">
        <f>VLOOKUP(H79,'Metales Pesados 2025'!H79:CJ566,81,FALSE)</f>
        <v>0</v>
      </c>
      <c r="P79" s="60">
        <f>VLOOKUP(H79,'Metales Pesados 2025'!H79:CW566,94,FALSE)</f>
        <v>0</v>
      </c>
    </row>
    <row r="80" spans="1:16" ht="13.05" customHeight="1" x14ac:dyDescent="0.2">
      <c r="A80" s="46" t="s">
        <v>101</v>
      </c>
      <c r="B80" s="46" t="s">
        <v>106</v>
      </c>
      <c r="C80" s="91">
        <v>400</v>
      </c>
      <c r="D80" s="46" t="s">
        <v>634</v>
      </c>
      <c r="E80" s="46" t="s">
        <v>19</v>
      </c>
      <c r="F80" s="46" t="s">
        <v>101</v>
      </c>
      <c r="G80" s="47" t="s">
        <v>33</v>
      </c>
      <c r="H80" s="70">
        <v>85</v>
      </c>
      <c r="I80" s="49" t="s">
        <v>107</v>
      </c>
      <c r="J80" s="64">
        <f>VLOOKUP(H80,'Metales Pesados 2025'!H80:W567,16,FALSE)</f>
        <v>0</v>
      </c>
      <c r="K80" s="36">
        <f>VLOOKUP(H80,'Metales Pesados 2025'!H80:AJ567,29,FALSE)</f>
        <v>0</v>
      </c>
      <c r="L80" s="60">
        <f>VLOOKUP(H80,'Metales Pesados 2025'!H80:AW567,42,FALSE)</f>
        <v>0</v>
      </c>
      <c r="M80" s="36">
        <f>VLOOKUP(H80,'Metales Pesados 2025'!H80:BJ567,55,FALSE)</f>
        <v>0</v>
      </c>
      <c r="N80" s="36">
        <f>VLOOKUP(H80,'Metales Pesados 2025'!H80:BW567,68,FALSE)</f>
        <v>0</v>
      </c>
      <c r="O80" s="36">
        <f>VLOOKUP(H80,'Metales Pesados 2025'!H80:CJ567,81,FALSE)</f>
        <v>0</v>
      </c>
      <c r="P80" s="60">
        <f>VLOOKUP(H80,'Metales Pesados 2025'!H80:CW567,94,FALSE)</f>
        <v>0</v>
      </c>
    </row>
    <row r="81" spans="1:16" ht="13.05" customHeight="1" x14ac:dyDescent="0.2">
      <c r="A81" s="46" t="s">
        <v>101</v>
      </c>
      <c r="B81" s="46" t="s">
        <v>106</v>
      </c>
      <c r="C81" s="91">
        <v>400</v>
      </c>
      <c r="D81" s="46" t="s">
        <v>634</v>
      </c>
      <c r="E81" s="46" t="s">
        <v>19</v>
      </c>
      <c r="F81" s="46" t="s">
        <v>101</v>
      </c>
      <c r="G81" s="47" t="s">
        <v>33</v>
      </c>
      <c r="H81" s="70">
        <v>86</v>
      </c>
      <c r="I81" s="49" t="s">
        <v>108</v>
      </c>
      <c r="J81" s="64">
        <f>VLOOKUP(H81,'Metales Pesados 2025'!H81:W568,16,FALSE)</f>
        <v>0</v>
      </c>
      <c r="K81" s="36">
        <f>VLOOKUP(H81,'Metales Pesados 2025'!H81:AJ568,29,FALSE)</f>
        <v>0</v>
      </c>
      <c r="L81" s="60">
        <f>VLOOKUP(H81,'Metales Pesados 2025'!H81:AW568,42,FALSE)</f>
        <v>0</v>
      </c>
      <c r="M81" s="36">
        <f>VLOOKUP(H81,'Metales Pesados 2025'!H81:BJ568,55,FALSE)</f>
        <v>0</v>
      </c>
      <c r="N81" s="36">
        <f>VLOOKUP(H81,'Metales Pesados 2025'!H81:BW568,68,FALSE)</f>
        <v>0</v>
      </c>
      <c r="O81" s="36">
        <f>VLOOKUP(H81,'Metales Pesados 2025'!H81:CJ568,81,FALSE)</f>
        <v>0</v>
      </c>
      <c r="P81" s="60">
        <f>VLOOKUP(H81,'Metales Pesados 2025'!H81:CW568,94,FALSE)</f>
        <v>0</v>
      </c>
    </row>
    <row r="82" spans="1:16" ht="13.05" customHeight="1" x14ac:dyDescent="0.2">
      <c r="A82" s="46" t="s">
        <v>101</v>
      </c>
      <c r="B82" s="46" t="s">
        <v>109</v>
      </c>
      <c r="C82" s="91">
        <v>400</v>
      </c>
      <c r="D82" s="46" t="s">
        <v>634</v>
      </c>
      <c r="E82" s="46" t="s">
        <v>19</v>
      </c>
      <c r="F82" s="46" t="s">
        <v>101</v>
      </c>
      <c r="G82" s="47" t="s">
        <v>59</v>
      </c>
      <c r="H82" s="70">
        <v>80</v>
      </c>
      <c r="I82" s="49" t="s">
        <v>110</v>
      </c>
      <c r="J82" s="64">
        <f>VLOOKUP(H82,'Metales Pesados 2025'!H82:W569,16,FALSE)</f>
        <v>0</v>
      </c>
      <c r="K82" s="36">
        <f>VLOOKUP(H82,'Metales Pesados 2025'!H82:AJ569,29,FALSE)</f>
        <v>0</v>
      </c>
      <c r="L82" s="60">
        <f>VLOOKUP(H82,'Metales Pesados 2025'!H82:AW569,42,FALSE)</f>
        <v>0</v>
      </c>
      <c r="M82" s="36">
        <f>VLOOKUP(H82,'Metales Pesados 2025'!H82:BJ569,55,FALSE)</f>
        <v>0</v>
      </c>
      <c r="N82" s="36">
        <f>VLOOKUP(H82,'Metales Pesados 2025'!H82:BW569,68,FALSE)</f>
        <v>0</v>
      </c>
      <c r="O82" s="36">
        <f>VLOOKUP(H82,'Metales Pesados 2025'!H82:CJ569,81,FALSE)</f>
        <v>0</v>
      </c>
      <c r="P82" s="60">
        <f>VLOOKUP(H82,'Metales Pesados 2025'!H82:CW569,94,FALSE)</f>
        <v>0</v>
      </c>
    </row>
    <row r="83" spans="1:16" ht="13.05" customHeight="1" x14ac:dyDescent="0.2">
      <c r="A83" s="46" t="s">
        <v>101</v>
      </c>
      <c r="B83" s="46" t="s">
        <v>109</v>
      </c>
      <c r="C83" s="91">
        <v>400</v>
      </c>
      <c r="D83" s="46" t="s">
        <v>634</v>
      </c>
      <c r="E83" s="46" t="s">
        <v>19</v>
      </c>
      <c r="F83" s="46" t="s">
        <v>101</v>
      </c>
      <c r="G83" s="47" t="s">
        <v>33</v>
      </c>
      <c r="H83" s="70">
        <v>81</v>
      </c>
      <c r="I83" s="49" t="s">
        <v>111</v>
      </c>
      <c r="J83" s="64">
        <f>VLOOKUP(H83,'Metales Pesados 2025'!H83:W570,16,FALSE)</f>
        <v>0</v>
      </c>
      <c r="K83" s="36">
        <f>VLOOKUP(H83,'Metales Pesados 2025'!H83:AJ570,29,FALSE)</f>
        <v>0</v>
      </c>
      <c r="L83" s="60">
        <f>VLOOKUP(H83,'Metales Pesados 2025'!H83:AW570,42,FALSE)</f>
        <v>0</v>
      </c>
      <c r="M83" s="36">
        <f>VLOOKUP(H83,'Metales Pesados 2025'!H83:BJ570,55,FALSE)</f>
        <v>0</v>
      </c>
      <c r="N83" s="36">
        <f>VLOOKUP(H83,'Metales Pesados 2025'!H83:BW570,68,FALSE)</f>
        <v>0</v>
      </c>
      <c r="O83" s="36">
        <f>VLOOKUP(H83,'Metales Pesados 2025'!H83:CJ570,81,FALSE)</f>
        <v>0</v>
      </c>
      <c r="P83" s="60">
        <f>VLOOKUP(H83,'Metales Pesados 2025'!H83:CW570,94,FALSE)</f>
        <v>0</v>
      </c>
    </row>
    <row r="84" spans="1:16" ht="13.05" customHeight="1" x14ac:dyDescent="0.2">
      <c r="A84" s="46" t="s">
        <v>101</v>
      </c>
      <c r="B84" s="46" t="s">
        <v>109</v>
      </c>
      <c r="C84" s="91">
        <v>400</v>
      </c>
      <c r="D84" s="46" t="s">
        <v>634</v>
      </c>
      <c r="E84" s="46" t="s">
        <v>19</v>
      </c>
      <c r="F84" s="46" t="s">
        <v>101</v>
      </c>
      <c r="G84" s="47" t="s">
        <v>33</v>
      </c>
      <c r="H84" s="70">
        <v>78</v>
      </c>
      <c r="I84" s="49" t="s">
        <v>112</v>
      </c>
      <c r="J84" s="64">
        <f>VLOOKUP(H84,'Metales Pesados 2025'!H84:W571,16,FALSE)</f>
        <v>0</v>
      </c>
      <c r="K84" s="36">
        <f>VLOOKUP(H84,'Metales Pesados 2025'!H84:AJ571,29,FALSE)</f>
        <v>0</v>
      </c>
      <c r="L84" s="60">
        <f>VLOOKUP(H84,'Metales Pesados 2025'!H84:AW571,42,FALSE)</f>
        <v>0</v>
      </c>
      <c r="M84" s="36">
        <f>VLOOKUP(H84,'Metales Pesados 2025'!H84:BJ571,55,FALSE)</f>
        <v>0</v>
      </c>
      <c r="N84" s="36">
        <f>VLOOKUP(H84,'Metales Pesados 2025'!H84:BW571,68,FALSE)</f>
        <v>0</v>
      </c>
      <c r="O84" s="36">
        <f>VLOOKUP(H84,'Metales Pesados 2025'!H84:CJ571,81,FALSE)</f>
        <v>0</v>
      </c>
      <c r="P84" s="60">
        <f>VLOOKUP(H84,'Metales Pesados 2025'!H84:CW571,94,FALSE)</f>
        <v>0</v>
      </c>
    </row>
    <row r="85" spans="1:16" ht="13.05" customHeight="1" x14ac:dyDescent="0.2">
      <c r="A85" s="46" t="s">
        <v>101</v>
      </c>
      <c r="B85" s="46" t="s">
        <v>109</v>
      </c>
      <c r="C85" s="91">
        <v>400</v>
      </c>
      <c r="D85" s="46" t="s">
        <v>634</v>
      </c>
      <c r="E85" s="46" t="s">
        <v>19</v>
      </c>
      <c r="F85" s="46" t="s">
        <v>101</v>
      </c>
      <c r="G85" s="47" t="s">
        <v>33</v>
      </c>
      <c r="H85" s="70">
        <v>79</v>
      </c>
      <c r="I85" s="49" t="s">
        <v>113</v>
      </c>
      <c r="J85" s="64">
        <f>VLOOKUP(H85,'Metales Pesados 2025'!H85:W572,16,FALSE)</f>
        <v>0</v>
      </c>
      <c r="K85" s="36">
        <f>VLOOKUP(H85,'Metales Pesados 2025'!H85:AJ572,29,FALSE)</f>
        <v>0</v>
      </c>
      <c r="L85" s="60">
        <f>VLOOKUP(H85,'Metales Pesados 2025'!H85:AW572,42,FALSE)</f>
        <v>0</v>
      </c>
      <c r="M85" s="36">
        <f>VLOOKUP(H85,'Metales Pesados 2025'!H85:BJ572,55,FALSE)</f>
        <v>0</v>
      </c>
      <c r="N85" s="36">
        <f>VLOOKUP(H85,'Metales Pesados 2025'!H85:BW572,68,FALSE)</f>
        <v>0</v>
      </c>
      <c r="O85" s="36">
        <f>VLOOKUP(H85,'Metales Pesados 2025'!H85:CJ572,81,FALSE)</f>
        <v>0</v>
      </c>
      <c r="P85" s="60">
        <f>VLOOKUP(H85,'Metales Pesados 2025'!H85:CW572,94,FALSE)</f>
        <v>0</v>
      </c>
    </row>
    <row r="86" spans="1:16" ht="13.05" customHeight="1" x14ac:dyDescent="0.2">
      <c r="A86" s="46" t="s">
        <v>101</v>
      </c>
      <c r="B86" s="46" t="s">
        <v>114</v>
      </c>
      <c r="C86" s="91">
        <v>400</v>
      </c>
      <c r="D86" s="46" t="s">
        <v>634</v>
      </c>
      <c r="E86" s="46" t="s">
        <v>19</v>
      </c>
      <c r="F86" s="46" t="s">
        <v>101</v>
      </c>
      <c r="G86" s="47" t="s">
        <v>59</v>
      </c>
      <c r="H86" s="70">
        <v>88</v>
      </c>
      <c r="I86" s="49" t="s">
        <v>115</v>
      </c>
      <c r="J86" s="64">
        <f>VLOOKUP(H86,'Metales Pesados 2025'!H86:W573,16,FALSE)</f>
        <v>0</v>
      </c>
      <c r="K86" s="36">
        <f>VLOOKUP(H86,'Metales Pesados 2025'!H86:AJ573,29,FALSE)</f>
        <v>0</v>
      </c>
      <c r="L86" s="60">
        <f>VLOOKUP(H86,'Metales Pesados 2025'!H86:AW573,42,FALSE)</f>
        <v>0</v>
      </c>
      <c r="M86" s="36">
        <f>VLOOKUP(H86,'Metales Pesados 2025'!H86:BJ573,55,FALSE)</f>
        <v>0</v>
      </c>
      <c r="N86" s="36">
        <f>VLOOKUP(H86,'Metales Pesados 2025'!H86:BW573,68,FALSE)</f>
        <v>0</v>
      </c>
      <c r="O86" s="36">
        <f>VLOOKUP(H86,'Metales Pesados 2025'!H86:CJ573,81,FALSE)</f>
        <v>0</v>
      </c>
      <c r="P86" s="60">
        <f>VLOOKUP(H86,'Metales Pesados 2025'!H86:CW573,94,FALSE)</f>
        <v>0</v>
      </c>
    </row>
    <row r="87" spans="1:16" ht="13.05" customHeight="1" x14ac:dyDescent="0.2">
      <c r="A87" s="46" t="s">
        <v>101</v>
      </c>
      <c r="B87" s="46" t="s">
        <v>114</v>
      </c>
      <c r="C87" s="91">
        <v>400</v>
      </c>
      <c r="D87" s="46" t="s">
        <v>634</v>
      </c>
      <c r="E87" s="46" t="s">
        <v>19</v>
      </c>
      <c r="F87" s="46" t="s">
        <v>101</v>
      </c>
      <c r="G87" s="47" t="s">
        <v>33</v>
      </c>
      <c r="H87" s="70">
        <v>87</v>
      </c>
      <c r="I87" s="49" t="s">
        <v>116</v>
      </c>
      <c r="J87" s="64">
        <f>VLOOKUP(H87,'Metales Pesados 2025'!H87:W574,16,FALSE)</f>
        <v>0</v>
      </c>
      <c r="K87" s="36">
        <f>VLOOKUP(H87,'Metales Pesados 2025'!H87:AJ574,29,FALSE)</f>
        <v>0</v>
      </c>
      <c r="L87" s="60">
        <f>VLOOKUP(H87,'Metales Pesados 2025'!H87:AW574,42,FALSE)</f>
        <v>0</v>
      </c>
      <c r="M87" s="36">
        <f>VLOOKUP(H87,'Metales Pesados 2025'!H87:BJ574,55,FALSE)</f>
        <v>0</v>
      </c>
      <c r="N87" s="36">
        <f>VLOOKUP(H87,'Metales Pesados 2025'!H87:BW574,68,FALSE)</f>
        <v>0</v>
      </c>
      <c r="O87" s="36">
        <f>VLOOKUP(H87,'Metales Pesados 2025'!H87:CJ574,81,FALSE)</f>
        <v>0</v>
      </c>
      <c r="P87" s="60">
        <f>VLOOKUP(H87,'Metales Pesados 2025'!H87:CW574,94,FALSE)</f>
        <v>0</v>
      </c>
    </row>
    <row r="88" spans="1:16" ht="13.05" customHeight="1" x14ac:dyDescent="0.2">
      <c r="A88" s="46" t="s">
        <v>101</v>
      </c>
      <c r="B88" s="46" t="s">
        <v>114</v>
      </c>
      <c r="C88" s="91">
        <v>400</v>
      </c>
      <c r="D88" s="46" t="s">
        <v>634</v>
      </c>
      <c r="E88" s="46" t="s">
        <v>19</v>
      </c>
      <c r="F88" s="46" t="s">
        <v>101</v>
      </c>
      <c r="G88" s="47" t="s">
        <v>33</v>
      </c>
      <c r="H88" s="70">
        <v>287</v>
      </c>
      <c r="I88" s="49" t="s">
        <v>117</v>
      </c>
      <c r="J88" s="64">
        <f>VLOOKUP(H88,'Metales Pesados 2025'!H88:W575,16,FALSE)</f>
        <v>0</v>
      </c>
      <c r="K88" s="36">
        <f>VLOOKUP(H88,'Metales Pesados 2025'!H88:AJ575,29,FALSE)</f>
        <v>0</v>
      </c>
      <c r="L88" s="60">
        <f>VLOOKUP(H88,'Metales Pesados 2025'!H88:AW575,42,FALSE)</f>
        <v>0</v>
      </c>
      <c r="M88" s="36">
        <f>VLOOKUP(H88,'Metales Pesados 2025'!H88:BJ575,55,FALSE)</f>
        <v>0</v>
      </c>
      <c r="N88" s="36">
        <f>VLOOKUP(H88,'Metales Pesados 2025'!H88:BW575,68,FALSE)</f>
        <v>0</v>
      </c>
      <c r="O88" s="36">
        <f>VLOOKUP(H88,'Metales Pesados 2025'!H88:CJ575,81,FALSE)</f>
        <v>0</v>
      </c>
      <c r="P88" s="60">
        <f>VLOOKUP(H88,'Metales Pesados 2025'!H88:CW575,94,FALSE)</f>
        <v>0</v>
      </c>
    </row>
    <row r="89" spans="1:16" ht="13.05" customHeight="1" x14ac:dyDescent="0.2">
      <c r="A89" s="46" t="s">
        <v>101</v>
      </c>
      <c r="B89" s="46" t="s">
        <v>114</v>
      </c>
      <c r="C89" s="91">
        <v>400</v>
      </c>
      <c r="D89" s="46" t="s">
        <v>634</v>
      </c>
      <c r="E89" s="46" t="s">
        <v>19</v>
      </c>
      <c r="F89" s="46" t="s">
        <v>101</v>
      </c>
      <c r="G89" s="47" t="s">
        <v>33</v>
      </c>
      <c r="H89" s="70">
        <v>89</v>
      </c>
      <c r="I89" s="49" t="s">
        <v>118</v>
      </c>
      <c r="J89" s="64">
        <f>VLOOKUP(H89,'Metales Pesados 2025'!H89:W576,16,FALSE)</f>
        <v>0</v>
      </c>
      <c r="K89" s="36">
        <f>VLOOKUP(H89,'Metales Pesados 2025'!H89:AJ576,29,FALSE)</f>
        <v>0</v>
      </c>
      <c r="L89" s="60">
        <f>VLOOKUP(H89,'Metales Pesados 2025'!H89:AW576,42,FALSE)</f>
        <v>0</v>
      </c>
      <c r="M89" s="36">
        <f>VLOOKUP(H89,'Metales Pesados 2025'!H89:BJ576,55,FALSE)</f>
        <v>0</v>
      </c>
      <c r="N89" s="36">
        <f>VLOOKUP(H89,'Metales Pesados 2025'!H89:BW576,68,FALSE)</f>
        <v>0</v>
      </c>
      <c r="O89" s="36">
        <f>VLOOKUP(H89,'Metales Pesados 2025'!H89:CJ576,81,FALSE)</f>
        <v>0</v>
      </c>
      <c r="P89" s="60">
        <f>VLOOKUP(H89,'Metales Pesados 2025'!H89:CW576,94,FALSE)</f>
        <v>0</v>
      </c>
    </row>
    <row r="90" spans="1:16" ht="13.05" customHeight="1" x14ac:dyDescent="0.2">
      <c r="A90" s="46" t="s">
        <v>101</v>
      </c>
      <c r="B90" s="46" t="s">
        <v>114</v>
      </c>
      <c r="C90" s="91">
        <v>400</v>
      </c>
      <c r="D90" s="46" t="s">
        <v>634</v>
      </c>
      <c r="E90" s="46" t="s">
        <v>19</v>
      </c>
      <c r="F90" s="46" t="s">
        <v>101</v>
      </c>
      <c r="G90" s="47" t="s">
        <v>33</v>
      </c>
      <c r="H90" s="70">
        <v>90</v>
      </c>
      <c r="I90" s="49" t="s">
        <v>119</v>
      </c>
      <c r="J90" s="64">
        <f>VLOOKUP(H90,'Metales Pesados 2025'!H90:W577,16,FALSE)</f>
        <v>0</v>
      </c>
      <c r="K90" s="36">
        <f>VLOOKUP(H90,'Metales Pesados 2025'!H90:AJ577,29,FALSE)</f>
        <v>0</v>
      </c>
      <c r="L90" s="60">
        <f>VLOOKUP(H90,'Metales Pesados 2025'!H90:AW577,42,FALSE)</f>
        <v>0</v>
      </c>
      <c r="M90" s="36">
        <f>VLOOKUP(H90,'Metales Pesados 2025'!H90:BJ577,55,FALSE)</f>
        <v>0</v>
      </c>
      <c r="N90" s="36">
        <f>VLOOKUP(H90,'Metales Pesados 2025'!H90:BW577,68,FALSE)</f>
        <v>0</v>
      </c>
      <c r="O90" s="36">
        <f>VLOOKUP(H90,'Metales Pesados 2025'!H90:CJ577,81,FALSE)</f>
        <v>0</v>
      </c>
      <c r="P90" s="60">
        <f>VLOOKUP(H90,'Metales Pesados 2025'!H90:CW577,94,FALSE)</f>
        <v>0</v>
      </c>
    </row>
    <row r="91" spans="1:16" ht="13.05" customHeight="1" x14ac:dyDescent="0.2">
      <c r="A91" s="46" t="s">
        <v>6</v>
      </c>
      <c r="B91" s="46" t="s">
        <v>18</v>
      </c>
      <c r="C91" s="91">
        <v>400</v>
      </c>
      <c r="D91" s="46" t="s">
        <v>634</v>
      </c>
      <c r="E91" s="46" t="s">
        <v>19</v>
      </c>
      <c r="F91" s="46" t="s">
        <v>20</v>
      </c>
      <c r="G91" s="47" t="s">
        <v>33</v>
      </c>
      <c r="H91" s="70">
        <v>68</v>
      </c>
      <c r="I91" s="49" t="s">
        <v>120</v>
      </c>
      <c r="J91" s="64">
        <f>VLOOKUP(H91,'Metales Pesados 2025'!H91:W578,16,FALSE)</f>
        <v>1</v>
      </c>
      <c r="K91" s="36">
        <f>VLOOKUP(H91,'Metales Pesados 2025'!H91:AJ578,29,FALSE)</f>
        <v>0</v>
      </c>
      <c r="L91" s="60">
        <f>VLOOKUP(H91,'Metales Pesados 2025'!H91:AW578,42,FALSE)</f>
        <v>1</v>
      </c>
      <c r="M91" s="36">
        <f>VLOOKUP(H91,'Metales Pesados 2025'!H91:BJ578,55,FALSE)</f>
        <v>0</v>
      </c>
      <c r="N91" s="36">
        <f>VLOOKUP(H91,'Metales Pesados 2025'!H91:BW578,68,FALSE)</f>
        <v>0</v>
      </c>
      <c r="O91" s="36">
        <f>VLOOKUP(H91,'Metales Pesados 2025'!H91:CJ578,81,FALSE)</f>
        <v>0</v>
      </c>
      <c r="P91" s="60">
        <f>VLOOKUP(H91,'Metales Pesados 2025'!H91:CW578,94,FALSE)</f>
        <v>0</v>
      </c>
    </row>
    <row r="92" spans="1:16" ht="13.05" customHeight="1" x14ac:dyDescent="0.2">
      <c r="A92" s="46" t="s">
        <v>6</v>
      </c>
      <c r="B92" s="46" t="s">
        <v>18</v>
      </c>
      <c r="C92" s="91">
        <v>400</v>
      </c>
      <c r="D92" s="46" t="s">
        <v>634</v>
      </c>
      <c r="E92" s="46" t="s">
        <v>19</v>
      </c>
      <c r="F92" s="46" t="s">
        <v>20</v>
      </c>
      <c r="G92" s="47" t="s">
        <v>59</v>
      </c>
      <c r="H92" s="70">
        <v>69</v>
      </c>
      <c r="I92" s="49" t="s">
        <v>121</v>
      </c>
      <c r="J92" s="64">
        <f>VLOOKUP(H92,'Metales Pesados 2025'!H92:W579,16,FALSE)</f>
        <v>54</v>
      </c>
      <c r="K92" s="36">
        <f>VLOOKUP(H92,'Metales Pesados 2025'!H92:AJ579,29,FALSE)</f>
        <v>0</v>
      </c>
      <c r="L92" s="60">
        <f>VLOOKUP(H92,'Metales Pesados 2025'!H92:AW579,42,FALSE)</f>
        <v>53</v>
      </c>
      <c r="M92" s="36">
        <f>VLOOKUP(H92,'Metales Pesados 2025'!H92:BJ579,55,FALSE)</f>
        <v>0</v>
      </c>
      <c r="N92" s="36">
        <f>VLOOKUP(H92,'Metales Pesados 2025'!H92:BW579,68,FALSE)</f>
        <v>0</v>
      </c>
      <c r="O92" s="36">
        <f>VLOOKUP(H92,'Metales Pesados 2025'!H92:CJ579,81,FALSE)</f>
        <v>0</v>
      </c>
      <c r="P92" s="60">
        <f>VLOOKUP(H92,'Metales Pesados 2025'!H92:CW579,94,FALSE)</f>
        <v>0</v>
      </c>
    </row>
    <row r="93" spans="1:16" ht="13.05" customHeight="1" x14ac:dyDescent="0.2">
      <c r="A93" s="46" t="s">
        <v>6</v>
      </c>
      <c r="B93" s="46" t="s">
        <v>18</v>
      </c>
      <c r="C93" s="91">
        <v>400</v>
      </c>
      <c r="D93" s="46" t="s">
        <v>634</v>
      </c>
      <c r="E93" s="46" t="s">
        <v>19</v>
      </c>
      <c r="F93" s="46" t="s">
        <v>20</v>
      </c>
      <c r="G93" s="47" t="s">
        <v>33</v>
      </c>
      <c r="H93" s="70">
        <v>283</v>
      </c>
      <c r="I93" s="49" t="s">
        <v>122</v>
      </c>
      <c r="J93" s="64">
        <f>VLOOKUP(H93,'Metales Pesados 2025'!H93:W580,16,FALSE)</f>
        <v>0</v>
      </c>
      <c r="K93" s="36">
        <f>VLOOKUP(H93,'Metales Pesados 2025'!H93:AJ580,29,FALSE)</f>
        <v>0</v>
      </c>
      <c r="L93" s="60">
        <f>VLOOKUP(H93,'Metales Pesados 2025'!H93:AW580,42,FALSE)</f>
        <v>0</v>
      </c>
      <c r="M93" s="36">
        <f>VLOOKUP(H93,'Metales Pesados 2025'!H93:BJ580,55,FALSE)</f>
        <v>0</v>
      </c>
      <c r="N93" s="36">
        <f>VLOOKUP(H93,'Metales Pesados 2025'!H93:BW580,68,FALSE)</f>
        <v>0</v>
      </c>
      <c r="O93" s="36">
        <f>VLOOKUP(H93,'Metales Pesados 2025'!H93:CJ580,81,FALSE)</f>
        <v>0</v>
      </c>
      <c r="P93" s="60">
        <f>VLOOKUP(H93,'Metales Pesados 2025'!H93:CW580,94,FALSE)</f>
        <v>0</v>
      </c>
    </row>
    <row r="94" spans="1:16" ht="13.05" customHeight="1" x14ac:dyDescent="0.2">
      <c r="A94" s="46" t="s">
        <v>6</v>
      </c>
      <c r="B94" s="46" t="s">
        <v>18</v>
      </c>
      <c r="C94" s="91">
        <v>400</v>
      </c>
      <c r="D94" s="46" t="s">
        <v>634</v>
      </c>
      <c r="E94" s="46" t="s">
        <v>19</v>
      </c>
      <c r="F94" s="46" t="s">
        <v>20</v>
      </c>
      <c r="G94" s="47" t="s">
        <v>33</v>
      </c>
      <c r="H94" s="70">
        <v>284</v>
      </c>
      <c r="I94" s="49" t="s">
        <v>123</v>
      </c>
      <c r="J94" s="64">
        <f>VLOOKUP(H94,'Metales Pesados 2025'!H94:W581,16,FALSE)</f>
        <v>0</v>
      </c>
      <c r="K94" s="36">
        <f>VLOOKUP(H94,'Metales Pesados 2025'!H94:AJ581,29,FALSE)</f>
        <v>0</v>
      </c>
      <c r="L94" s="60">
        <f>VLOOKUP(H94,'Metales Pesados 2025'!H94:AW581,42,FALSE)</f>
        <v>0</v>
      </c>
      <c r="M94" s="36">
        <f>VLOOKUP(H94,'Metales Pesados 2025'!H94:BJ581,55,FALSE)</f>
        <v>0</v>
      </c>
      <c r="N94" s="36">
        <f>VLOOKUP(H94,'Metales Pesados 2025'!H94:BW581,68,FALSE)</f>
        <v>0</v>
      </c>
      <c r="O94" s="36">
        <f>VLOOKUP(H94,'Metales Pesados 2025'!H94:CJ581,81,FALSE)</f>
        <v>0</v>
      </c>
      <c r="P94" s="60">
        <f>VLOOKUP(H94,'Metales Pesados 2025'!H94:CW581,94,FALSE)</f>
        <v>0</v>
      </c>
    </row>
    <row r="95" spans="1:16" ht="13.05" customHeight="1" x14ac:dyDescent="0.2">
      <c r="A95" s="46" t="s">
        <v>6</v>
      </c>
      <c r="B95" s="46" t="s">
        <v>18</v>
      </c>
      <c r="C95" s="91">
        <v>400</v>
      </c>
      <c r="D95" s="46" t="s">
        <v>634</v>
      </c>
      <c r="E95" s="46" t="s">
        <v>19</v>
      </c>
      <c r="F95" s="46" t="s">
        <v>20</v>
      </c>
      <c r="G95" s="47" t="s">
        <v>59</v>
      </c>
      <c r="H95" s="70">
        <v>285</v>
      </c>
      <c r="I95" s="49" t="s">
        <v>124</v>
      </c>
      <c r="J95" s="64">
        <f>VLOOKUP(H95,'Metales Pesados 2025'!H95:W582,16,FALSE)</f>
        <v>41</v>
      </c>
      <c r="K95" s="36">
        <f>VLOOKUP(H95,'Metales Pesados 2025'!H95:AJ582,29,FALSE)</f>
        <v>0</v>
      </c>
      <c r="L95" s="60">
        <f>VLOOKUP(H95,'Metales Pesados 2025'!H95:AW582,42,FALSE)</f>
        <v>41</v>
      </c>
      <c r="M95" s="36">
        <f>VLOOKUP(H95,'Metales Pesados 2025'!H95:BJ582,55,FALSE)</f>
        <v>0</v>
      </c>
      <c r="N95" s="36">
        <f>VLOOKUP(H95,'Metales Pesados 2025'!H95:BW582,68,FALSE)</f>
        <v>0</v>
      </c>
      <c r="O95" s="36">
        <f>VLOOKUP(H95,'Metales Pesados 2025'!H95:CJ582,81,FALSE)</f>
        <v>0</v>
      </c>
      <c r="P95" s="60">
        <f>VLOOKUP(H95,'Metales Pesados 2025'!H95:CW582,94,FALSE)</f>
        <v>0</v>
      </c>
    </row>
    <row r="96" spans="1:16" ht="13.05" customHeight="1" x14ac:dyDescent="0.2">
      <c r="A96" s="46" t="s">
        <v>6</v>
      </c>
      <c r="B96" s="46" t="s">
        <v>18</v>
      </c>
      <c r="C96" s="91">
        <v>400</v>
      </c>
      <c r="D96" s="46" t="s">
        <v>634</v>
      </c>
      <c r="E96" s="46" t="s">
        <v>19</v>
      </c>
      <c r="F96" s="46" t="s">
        <v>20</v>
      </c>
      <c r="G96" s="47" t="s">
        <v>33</v>
      </c>
      <c r="H96" s="70">
        <v>286</v>
      </c>
      <c r="I96" s="49" t="s">
        <v>125</v>
      </c>
      <c r="J96" s="64">
        <f>VLOOKUP(H96,'Metales Pesados 2025'!H96:W583,16,FALSE)</f>
        <v>0</v>
      </c>
      <c r="K96" s="36">
        <f>VLOOKUP(H96,'Metales Pesados 2025'!H96:AJ583,29,FALSE)</f>
        <v>0</v>
      </c>
      <c r="L96" s="60">
        <f>VLOOKUP(H96,'Metales Pesados 2025'!H96:AW583,42,FALSE)</f>
        <v>0</v>
      </c>
      <c r="M96" s="36">
        <f>VLOOKUP(H96,'Metales Pesados 2025'!H96:BJ583,55,FALSE)</f>
        <v>0</v>
      </c>
      <c r="N96" s="36">
        <f>VLOOKUP(H96,'Metales Pesados 2025'!H96:BW583,68,FALSE)</f>
        <v>0</v>
      </c>
      <c r="O96" s="36">
        <f>VLOOKUP(H96,'Metales Pesados 2025'!H96:CJ583,81,FALSE)</f>
        <v>0</v>
      </c>
      <c r="P96" s="60">
        <f>VLOOKUP(H96,'Metales Pesados 2025'!H96:CW583,94,FALSE)</f>
        <v>0</v>
      </c>
    </row>
    <row r="97" spans="1:16" ht="13.05" customHeight="1" x14ac:dyDescent="0.2">
      <c r="A97" s="46" t="s">
        <v>6</v>
      </c>
      <c r="B97" s="46" t="s">
        <v>18</v>
      </c>
      <c r="C97" s="91">
        <v>400</v>
      </c>
      <c r="D97" s="46" t="s">
        <v>634</v>
      </c>
      <c r="E97" s="46" t="s">
        <v>19</v>
      </c>
      <c r="F97" s="46" t="s">
        <v>20</v>
      </c>
      <c r="G97" s="47" t="s">
        <v>33</v>
      </c>
      <c r="H97" s="70">
        <v>67</v>
      </c>
      <c r="I97" s="49" t="s">
        <v>126</v>
      </c>
      <c r="J97" s="64">
        <f>VLOOKUP(H97,'Metales Pesados 2025'!H97:W584,16,FALSE)</f>
        <v>0</v>
      </c>
      <c r="K97" s="36">
        <f>VLOOKUP(H97,'Metales Pesados 2025'!H97:AJ584,29,FALSE)</f>
        <v>0</v>
      </c>
      <c r="L97" s="60">
        <f>VLOOKUP(H97,'Metales Pesados 2025'!H97:AW584,42,FALSE)</f>
        <v>0</v>
      </c>
      <c r="M97" s="36">
        <f>VLOOKUP(H97,'Metales Pesados 2025'!H97:BJ584,55,FALSE)</f>
        <v>0</v>
      </c>
      <c r="N97" s="36">
        <f>VLOOKUP(H97,'Metales Pesados 2025'!H97:BW584,68,FALSE)</f>
        <v>0</v>
      </c>
      <c r="O97" s="36">
        <f>VLOOKUP(H97,'Metales Pesados 2025'!H97:CJ584,81,FALSE)</f>
        <v>0</v>
      </c>
      <c r="P97" s="60">
        <f>VLOOKUP(H97,'Metales Pesados 2025'!H97:CW584,94,FALSE)</f>
        <v>0</v>
      </c>
    </row>
    <row r="98" spans="1:16" ht="13.05" customHeight="1" x14ac:dyDescent="0.2">
      <c r="A98" s="46" t="s">
        <v>6</v>
      </c>
      <c r="B98" s="46" t="s">
        <v>18</v>
      </c>
      <c r="C98" s="91">
        <v>400</v>
      </c>
      <c r="D98" s="46" t="s">
        <v>634</v>
      </c>
      <c r="E98" s="46" t="s">
        <v>19</v>
      </c>
      <c r="F98" s="46" t="s">
        <v>20</v>
      </c>
      <c r="G98" s="47" t="s">
        <v>33</v>
      </c>
      <c r="H98" s="70">
        <v>14370</v>
      </c>
      <c r="I98" s="49" t="s">
        <v>127</v>
      </c>
      <c r="J98" s="64">
        <f>VLOOKUP(H98,'Metales Pesados 2025'!H98:W585,16,FALSE)</f>
        <v>5</v>
      </c>
      <c r="K98" s="36">
        <f>VLOOKUP(H98,'Metales Pesados 2025'!H98:AJ585,29,FALSE)</f>
        <v>0</v>
      </c>
      <c r="L98" s="60">
        <f>VLOOKUP(H98,'Metales Pesados 2025'!H98:AW585,42,FALSE)</f>
        <v>5</v>
      </c>
      <c r="M98" s="36">
        <f>VLOOKUP(H98,'Metales Pesados 2025'!H98:BJ585,55,FALSE)</f>
        <v>0</v>
      </c>
      <c r="N98" s="36">
        <f>VLOOKUP(H98,'Metales Pesados 2025'!H98:BW585,68,FALSE)</f>
        <v>0</v>
      </c>
      <c r="O98" s="36">
        <f>VLOOKUP(H98,'Metales Pesados 2025'!H98:CJ585,81,FALSE)</f>
        <v>0</v>
      </c>
      <c r="P98" s="60">
        <f>VLOOKUP(H98,'Metales Pesados 2025'!H98:CW585,94,FALSE)</f>
        <v>0</v>
      </c>
    </row>
    <row r="99" spans="1:16" ht="13.05" customHeight="1" x14ac:dyDescent="0.2">
      <c r="A99" s="46" t="s">
        <v>6</v>
      </c>
      <c r="B99" s="46" t="s">
        <v>18</v>
      </c>
      <c r="C99" s="91">
        <v>400</v>
      </c>
      <c r="D99" s="46" t="s">
        <v>634</v>
      </c>
      <c r="E99" s="46" t="s">
        <v>19</v>
      </c>
      <c r="F99" s="46" t="s">
        <v>20</v>
      </c>
      <c r="G99" s="47" t="s">
        <v>33</v>
      </c>
      <c r="H99" s="70">
        <v>30036</v>
      </c>
      <c r="I99" s="49" t="s">
        <v>128</v>
      </c>
      <c r="J99" s="64">
        <f>VLOOKUP(H99,'Metales Pesados 2025'!H99:W586,16,FALSE)</f>
        <v>8</v>
      </c>
      <c r="K99" s="36">
        <f>VLOOKUP(H99,'Metales Pesados 2025'!H99:AJ586,29,FALSE)</f>
        <v>0</v>
      </c>
      <c r="L99" s="60">
        <f>VLOOKUP(H99,'Metales Pesados 2025'!H99:AW586,42,FALSE)</f>
        <v>8</v>
      </c>
      <c r="M99" s="36">
        <f>VLOOKUP(H99,'Metales Pesados 2025'!H99:BJ586,55,FALSE)</f>
        <v>0</v>
      </c>
      <c r="N99" s="36">
        <f>VLOOKUP(H99,'Metales Pesados 2025'!H99:BW586,68,FALSE)</f>
        <v>0</v>
      </c>
      <c r="O99" s="36">
        <f>VLOOKUP(H99,'Metales Pesados 2025'!H99:CJ586,81,FALSE)</f>
        <v>0</v>
      </c>
      <c r="P99" s="60">
        <f>VLOOKUP(H99,'Metales Pesados 2025'!H99:CW586,94,FALSE)</f>
        <v>0</v>
      </c>
    </row>
    <row r="100" spans="1:16" ht="13.05" customHeight="1" x14ac:dyDescent="0.2">
      <c r="A100" s="46" t="s">
        <v>6</v>
      </c>
      <c r="B100" s="46" t="s">
        <v>129</v>
      </c>
      <c r="C100" s="91">
        <v>400</v>
      </c>
      <c r="D100" s="46" t="s">
        <v>634</v>
      </c>
      <c r="E100" s="46" t="s">
        <v>19</v>
      </c>
      <c r="F100" s="46" t="s">
        <v>20</v>
      </c>
      <c r="G100" s="47" t="s">
        <v>59</v>
      </c>
      <c r="H100" s="70">
        <v>74</v>
      </c>
      <c r="I100" s="49" t="s">
        <v>130</v>
      </c>
      <c r="J100" s="64">
        <f>VLOOKUP(H100,'Metales Pesados 2025'!H100:W587,16,FALSE)</f>
        <v>0</v>
      </c>
      <c r="K100" s="36">
        <f>VLOOKUP(H100,'Metales Pesados 2025'!H100:AJ587,29,FALSE)</f>
        <v>0</v>
      </c>
      <c r="L100" s="60">
        <f>VLOOKUP(H100,'Metales Pesados 2025'!H100:AW587,42,FALSE)</f>
        <v>0</v>
      </c>
      <c r="M100" s="36">
        <f>VLOOKUP(H100,'Metales Pesados 2025'!H100:BJ587,55,FALSE)</f>
        <v>0</v>
      </c>
      <c r="N100" s="36">
        <f>VLOOKUP(H100,'Metales Pesados 2025'!H100:BW587,68,FALSE)</f>
        <v>0</v>
      </c>
      <c r="O100" s="36">
        <f>VLOOKUP(H100,'Metales Pesados 2025'!H100:CJ587,81,FALSE)</f>
        <v>0</v>
      </c>
      <c r="P100" s="60">
        <f>VLOOKUP(H100,'Metales Pesados 2025'!H100:CW587,94,FALSE)</f>
        <v>0</v>
      </c>
    </row>
    <row r="101" spans="1:16" ht="13.05" customHeight="1" x14ac:dyDescent="0.2">
      <c r="A101" s="46" t="s">
        <v>6</v>
      </c>
      <c r="B101" s="46" t="s">
        <v>129</v>
      </c>
      <c r="C101" s="91">
        <v>400</v>
      </c>
      <c r="D101" s="46" t="s">
        <v>634</v>
      </c>
      <c r="E101" s="46" t="s">
        <v>19</v>
      </c>
      <c r="F101" s="46" t="s">
        <v>20</v>
      </c>
      <c r="G101" s="47" t="s">
        <v>33</v>
      </c>
      <c r="H101" s="70">
        <v>72</v>
      </c>
      <c r="I101" s="49" t="s">
        <v>131</v>
      </c>
      <c r="J101" s="64">
        <f>VLOOKUP(H101,'Metales Pesados 2025'!H101:W588,16,FALSE)</f>
        <v>7</v>
      </c>
      <c r="K101" s="36">
        <f>VLOOKUP(H101,'Metales Pesados 2025'!H101:AJ588,29,FALSE)</f>
        <v>0</v>
      </c>
      <c r="L101" s="60">
        <f>VLOOKUP(H101,'Metales Pesados 2025'!H101:AW588,42,FALSE)</f>
        <v>7</v>
      </c>
      <c r="M101" s="36">
        <f>VLOOKUP(H101,'Metales Pesados 2025'!H101:BJ588,55,FALSE)</f>
        <v>0</v>
      </c>
      <c r="N101" s="36">
        <f>VLOOKUP(H101,'Metales Pesados 2025'!H101:BW588,68,FALSE)</f>
        <v>0</v>
      </c>
      <c r="O101" s="36">
        <f>VLOOKUP(H101,'Metales Pesados 2025'!H101:CJ588,81,FALSE)</f>
        <v>0</v>
      </c>
      <c r="P101" s="60">
        <f>VLOOKUP(H101,'Metales Pesados 2025'!H101:CW588,94,FALSE)</f>
        <v>0</v>
      </c>
    </row>
    <row r="102" spans="1:16" ht="13.05" customHeight="1" x14ac:dyDescent="0.2">
      <c r="A102" s="46" t="s">
        <v>6</v>
      </c>
      <c r="B102" s="46" t="s">
        <v>129</v>
      </c>
      <c r="C102" s="91">
        <v>400</v>
      </c>
      <c r="D102" s="46" t="s">
        <v>634</v>
      </c>
      <c r="E102" s="46" t="s">
        <v>19</v>
      </c>
      <c r="F102" s="46" t="s">
        <v>20</v>
      </c>
      <c r="G102" s="47" t="s">
        <v>33</v>
      </c>
      <c r="H102" s="70">
        <v>75</v>
      </c>
      <c r="I102" s="49" t="s">
        <v>129</v>
      </c>
      <c r="J102" s="64">
        <f>VLOOKUP(H102,'Metales Pesados 2025'!H102:W589,16,FALSE)</f>
        <v>0</v>
      </c>
      <c r="K102" s="36">
        <f>VLOOKUP(H102,'Metales Pesados 2025'!H102:AJ589,29,FALSE)</f>
        <v>0</v>
      </c>
      <c r="L102" s="60">
        <f>VLOOKUP(H102,'Metales Pesados 2025'!H102:AW589,42,FALSE)</f>
        <v>0</v>
      </c>
      <c r="M102" s="36">
        <f>VLOOKUP(H102,'Metales Pesados 2025'!H102:BJ589,55,FALSE)</f>
        <v>0</v>
      </c>
      <c r="N102" s="36">
        <f>VLOOKUP(H102,'Metales Pesados 2025'!H102:BW589,68,FALSE)</f>
        <v>0</v>
      </c>
      <c r="O102" s="36">
        <f>VLOOKUP(H102,'Metales Pesados 2025'!H102:CJ589,81,FALSE)</f>
        <v>0</v>
      </c>
      <c r="P102" s="60">
        <f>VLOOKUP(H102,'Metales Pesados 2025'!H102:CW589,94,FALSE)</f>
        <v>0</v>
      </c>
    </row>
    <row r="103" spans="1:16" ht="13.05" customHeight="1" x14ac:dyDescent="0.2">
      <c r="A103" s="46" t="s">
        <v>6</v>
      </c>
      <c r="B103" s="46" t="s">
        <v>129</v>
      </c>
      <c r="C103" s="91">
        <v>400</v>
      </c>
      <c r="D103" s="46" t="s">
        <v>634</v>
      </c>
      <c r="E103" s="46" t="s">
        <v>19</v>
      </c>
      <c r="F103" s="46" t="s">
        <v>20</v>
      </c>
      <c r="G103" s="47" t="s">
        <v>59</v>
      </c>
      <c r="H103" s="70">
        <v>71</v>
      </c>
      <c r="I103" s="49" t="s">
        <v>132</v>
      </c>
      <c r="J103" s="64">
        <f>VLOOKUP(H103,'Metales Pesados 2025'!H103:W590,16,FALSE)</f>
        <v>0</v>
      </c>
      <c r="K103" s="36">
        <f>VLOOKUP(H103,'Metales Pesados 2025'!H103:AJ590,29,FALSE)</f>
        <v>0</v>
      </c>
      <c r="L103" s="60">
        <f>VLOOKUP(H103,'Metales Pesados 2025'!H103:AW590,42,FALSE)</f>
        <v>0</v>
      </c>
      <c r="M103" s="36">
        <f>VLOOKUP(H103,'Metales Pesados 2025'!H103:BJ590,55,FALSE)</f>
        <v>0</v>
      </c>
      <c r="N103" s="36">
        <f>VLOOKUP(H103,'Metales Pesados 2025'!H103:BW590,68,FALSE)</f>
        <v>0</v>
      </c>
      <c r="O103" s="36">
        <f>VLOOKUP(H103,'Metales Pesados 2025'!H103:CJ590,81,FALSE)</f>
        <v>0</v>
      </c>
      <c r="P103" s="60">
        <f>VLOOKUP(H103,'Metales Pesados 2025'!H103:CW590,94,FALSE)</f>
        <v>0</v>
      </c>
    </row>
    <row r="104" spans="1:16" ht="13.05" customHeight="1" x14ac:dyDescent="0.2">
      <c r="A104" s="46" t="s">
        <v>6</v>
      </c>
      <c r="B104" s="46" t="s">
        <v>129</v>
      </c>
      <c r="C104" s="91">
        <v>400</v>
      </c>
      <c r="D104" s="46" t="s">
        <v>634</v>
      </c>
      <c r="E104" s="46" t="s">
        <v>19</v>
      </c>
      <c r="F104" s="46" t="s">
        <v>20</v>
      </c>
      <c r="G104" s="47" t="s">
        <v>33</v>
      </c>
      <c r="H104" s="70">
        <v>70</v>
      </c>
      <c r="I104" s="49" t="s">
        <v>133</v>
      </c>
      <c r="J104" s="64">
        <f>VLOOKUP(H104,'Metales Pesados 2025'!H104:W591,16,FALSE)</f>
        <v>0</v>
      </c>
      <c r="K104" s="36">
        <f>VLOOKUP(H104,'Metales Pesados 2025'!H104:AJ591,29,FALSE)</f>
        <v>0</v>
      </c>
      <c r="L104" s="60">
        <f>VLOOKUP(H104,'Metales Pesados 2025'!H104:AW591,42,FALSE)</f>
        <v>0</v>
      </c>
      <c r="M104" s="36">
        <f>VLOOKUP(H104,'Metales Pesados 2025'!H104:BJ591,55,FALSE)</f>
        <v>0</v>
      </c>
      <c r="N104" s="36">
        <f>VLOOKUP(H104,'Metales Pesados 2025'!H104:BW591,68,FALSE)</f>
        <v>0</v>
      </c>
      <c r="O104" s="36">
        <f>VLOOKUP(H104,'Metales Pesados 2025'!H104:CJ591,81,FALSE)</f>
        <v>0</v>
      </c>
      <c r="P104" s="60">
        <f>VLOOKUP(H104,'Metales Pesados 2025'!H104:CW591,94,FALSE)</f>
        <v>0</v>
      </c>
    </row>
    <row r="105" spans="1:16" ht="13.05" customHeight="1" x14ac:dyDescent="0.2">
      <c r="A105" s="46" t="s">
        <v>6</v>
      </c>
      <c r="B105" s="46" t="s">
        <v>134</v>
      </c>
      <c r="C105" s="91">
        <v>400</v>
      </c>
      <c r="D105" s="46" t="s">
        <v>634</v>
      </c>
      <c r="E105" s="46" t="s">
        <v>19</v>
      </c>
      <c r="F105" s="46" t="s">
        <v>134</v>
      </c>
      <c r="G105" s="47" t="s">
        <v>135</v>
      </c>
      <c r="H105" s="70">
        <v>64</v>
      </c>
      <c r="I105" s="49" t="s">
        <v>134</v>
      </c>
      <c r="J105" s="64">
        <f>VLOOKUP(H105,'Metales Pesados 2025'!H105:W592,16,FALSE)</f>
        <v>0</v>
      </c>
      <c r="K105" s="36">
        <f>VLOOKUP(H105,'Metales Pesados 2025'!H105:AJ592,29,FALSE)</f>
        <v>0</v>
      </c>
      <c r="L105" s="60">
        <f>VLOOKUP(H105,'Metales Pesados 2025'!H105:AW592,42,FALSE)</f>
        <v>0</v>
      </c>
      <c r="M105" s="36">
        <f>VLOOKUP(H105,'Metales Pesados 2025'!H105:BJ592,55,FALSE)</f>
        <v>0</v>
      </c>
      <c r="N105" s="36">
        <f>VLOOKUP(H105,'Metales Pesados 2025'!H105:BW592,68,FALSE)</f>
        <v>0</v>
      </c>
      <c r="O105" s="36">
        <f>VLOOKUP(H105,'Metales Pesados 2025'!H105:CJ592,81,FALSE)</f>
        <v>0</v>
      </c>
      <c r="P105" s="60">
        <f>VLOOKUP(H105,'Metales Pesados 2025'!H105:CW592,94,FALSE)</f>
        <v>0</v>
      </c>
    </row>
    <row r="106" spans="1:16" ht="13.05" customHeight="1" x14ac:dyDescent="0.2">
      <c r="A106" s="46" t="s">
        <v>6</v>
      </c>
      <c r="B106" s="46" t="s">
        <v>134</v>
      </c>
      <c r="C106" s="91">
        <v>400</v>
      </c>
      <c r="D106" s="46" t="s">
        <v>634</v>
      </c>
      <c r="E106" s="46" t="s">
        <v>19</v>
      </c>
      <c r="F106" s="46" t="s">
        <v>134</v>
      </c>
      <c r="G106" s="47" t="s">
        <v>33</v>
      </c>
      <c r="H106" s="70">
        <v>65</v>
      </c>
      <c r="I106" s="49" t="s">
        <v>136</v>
      </c>
      <c r="J106" s="64">
        <f>VLOOKUP(H106,'Metales Pesados 2025'!H106:W593,16,FALSE)</f>
        <v>0</v>
      </c>
      <c r="K106" s="36">
        <f>VLOOKUP(H106,'Metales Pesados 2025'!H106:AJ593,29,FALSE)</f>
        <v>0</v>
      </c>
      <c r="L106" s="60">
        <f>VLOOKUP(H106,'Metales Pesados 2025'!H106:AW593,42,FALSE)</f>
        <v>0</v>
      </c>
      <c r="M106" s="36">
        <f>VLOOKUP(H106,'Metales Pesados 2025'!H106:BJ593,55,FALSE)</f>
        <v>0</v>
      </c>
      <c r="N106" s="36">
        <f>VLOOKUP(H106,'Metales Pesados 2025'!H106:BW593,68,FALSE)</f>
        <v>0</v>
      </c>
      <c r="O106" s="36">
        <f>VLOOKUP(H106,'Metales Pesados 2025'!H106:CJ593,81,FALSE)</f>
        <v>0</v>
      </c>
      <c r="P106" s="60">
        <f>VLOOKUP(H106,'Metales Pesados 2025'!H106:CW593,94,FALSE)</f>
        <v>0</v>
      </c>
    </row>
    <row r="107" spans="1:16" ht="13.05" customHeight="1" x14ac:dyDescent="0.2">
      <c r="A107" s="46" t="s">
        <v>6</v>
      </c>
      <c r="B107" s="46" t="s">
        <v>134</v>
      </c>
      <c r="C107" s="91">
        <v>400</v>
      </c>
      <c r="D107" s="46" t="s">
        <v>634</v>
      </c>
      <c r="E107" s="46" t="s">
        <v>19</v>
      </c>
      <c r="F107" s="46" t="s">
        <v>134</v>
      </c>
      <c r="G107" s="47" t="s">
        <v>33</v>
      </c>
      <c r="H107" s="70">
        <v>279</v>
      </c>
      <c r="I107" s="49" t="s">
        <v>137</v>
      </c>
      <c r="J107" s="64">
        <f>VLOOKUP(H107,'Metales Pesados 2025'!H107:W594,16,FALSE)</f>
        <v>0</v>
      </c>
      <c r="K107" s="36">
        <f>VLOOKUP(H107,'Metales Pesados 2025'!H107:AJ594,29,FALSE)</f>
        <v>0</v>
      </c>
      <c r="L107" s="60">
        <f>VLOOKUP(H107,'Metales Pesados 2025'!H107:AW594,42,FALSE)</f>
        <v>0</v>
      </c>
      <c r="M107" s="36">
        <f>VLOOKUP(H107,'Metales Pesados 2025'!H107:BJ594,55,FALSE)</f>
        <v>0</v>
      </c>
      <c r="N107" s="36">
        <f>VLOOKUP(H107,'Metales Pesados 2025'!H107:BW594,68,FALSE)</f>
        <v>0</v>
      </c>
      <c r="O107" s="36">
        <f>VLOOKUP(H107,'Metales Pesados 2025'!H107:CJ594,81,FALSE)</f>
        <v>0</v>
      </c>
      <c r="P107" s="60">
        <f>VLOOKUP(H107,'Metales Pesados 2025'!H107:CW594,94,FALSE)</f>
        <v>0</v>
      </c>
    </row>
    <row r="108" spans="1:16" ht="13.05" customHeight="1" x14ac:dyDescent="0.2">
      <c r="A108" s="46" t="s">
        <v>6</v>
      </c>
      <c r="B108" s="46" t="s">
        <v>134</v>
      </c>
      <c r="C108" s="91">
        <v>400</v>
      </c>
      <c r="D108" s="46" t="s">
        <v>634</v>
      </c>
      <c r="E108" s="46" t="s">
        <v>19</v>
      </c>
      <c r="F108" s="46" t="s">
        <v>134</v>
      </c>
      <c r="G108" s="47" t="s">
        <v>33</v>
      </c>
      <c r="H108" s="70">
        <v>280</v>
      </c>
      <c r="I108" s="49" t="s">
        <v>138</v>
      </c>
      <c r="J108" s="64">
        <f>VLOOKUP(H108,'Metales Pesados 2025'!H108:W595,16,FALSE)</f>
        <v>0</v>
      </c>
      <c r="K108" s="36">
        <f>VLOOKUP(H108,'Metales Pesados 2025'!H108:AJ595,29,FALSE)</f>
        <v>0</v>
      </c>
      <c r="L108" s="60">
        <f>VLOOKUP(H108,'Metales Pesados 2025'!H108:AW595,42,FALSE)</f>
        <v>0</v>
      </c>
      <c r="M108" s="36">
        <f>VLOOKUP(H108,'Metales Pesados 2025'!H108:BJ595,55,FALSE)</f>
        <v>0</v>
      </c>
      <c r="N108" s="36">
        <f>VLOOKUP(H108,'Metales Pesados 2025'!H108:BW595,68,FALSE)</f>
        <v>0</v>
      </c>
      <c r="O108" s="36">
        <f>VLOOKUP(H108,'Metales Pesados 2025'!H108:CJ595,81,FALSE)</f>
        <v>0</v>
      </c>
      <c r="P108" s="60">
        <f>VLOOKUP(H108,'Metales Pesados 2025'!H108:CW595,94,FALSE)</f>
        <v>0</v>
      </c>
    </row>
    <row r="109" spans="1:16" ht="13.05" customHeight="1" x14ac:dyDescent="0.2">
      <c r="A109" s="46" t="s">
        <v>6</v>
      </c>
      <c r="B109" s="46" t="s">
        <v>134</v>
      </c>
      <c r="C109" s="91">
        <v>400</v>
      </c>
      <c r="D109" s="46" t="s">
        <v>634</v>
      </c>
      <c r="E109" s="46" t="s">
        <v>19</v>
      </c>
      <c r="F109" s="46" t="s">
        <v>134</v>
      </c>
      <c r="G109" s="47" t="s">
        <v>33</v>
      </c>
      <c r="H109" s="70">
        <v>281</v>
      </c>
      <c r="I109" s="49" t="s">
        <v>139</v>
      </c>
      <c r="J109" s="64">
        <f>VLOOKUP(H109,'Metales Pesados 2025'!H109:W596,16,FALSE)</f>
        <v>0</v>
      </c>
      <c r="K109" s="36">
        <f>VLOOKUP(H109,'Metales Pesados 2025'!H109:AJ596,29,FALSE)</f>
        <v>0</v>
      </c>
      <c r="L109" s="60">
        <f>VLOOKUP(H109,'Metales Pesados 2025'!H109:AW596,42,FALSE)</f>
        <v>0</v>
      </c>
      <c r="M109" s="36">
        <f>VLOOKUP(H109,'Metales Pesados 2025'!H109:BJ596,55,FALSE)</f>
        <v>0</v>
      </c>
      <c r="N109" s="36">
        <f>VLOOKUP(H109,'Metales Pesados 2025'!H109:BW596,68,FALSE)</f>
        <v>0</v>
      </c>
      <c r="O109" s="36">
        <f>VLOOKUP(H109,'Metales Pesados 2025'!H109:CJ596,81,FALSE)</f>
        <v>0</v>
      </c>
      <c r="P109" s="60">
        <f>VLOOKUP(H109,'Metales Pesados 2025'!H109:CW596,94,FALSE)</f>
        <v>0</v>
      </c>
    </row>
    <row r="110" spans="1:16" ht="13.05" customHeight="1" x14ac:dyDescent="0.2">
      <c r="A110" s="46" t="s">
        <v>6</v>
      </c>
      <c r="B110" s="46" t="s">
        <v>134</v>
      </c>
      <c r="C110" s="91">
        <v>400</v>
      </c>
      <c r="D110" s="46" t="s">
        <v>634</v>
      </c>
      <c r="E110" s="46" t="s">
        <v>19</v>
      </c>
      <c r="F110" s="46" t="s">
        <v>134</v>
      </c>
      <c r="G110" s="47" t="s">
        <v>33</v>
      </c>
      <c r="H110" s="70">
        <v>282</v>
      </c>
      <c r="I110" s="49" t="s">
        <v>140</v>
      </c>
      <c r="J110" s="64">
        <f>VLOOKUP(H110,'Metales Pesados 2025'!H110:W597,16,FALSE)</f>
        <v>0</v>
      </c>
      <c r="K110" s="36">
        <f>VLOOKUP(H110,'Metales Pesados 2025'!H110:AJ597,29,FALSE)</f>
        <v>0</v>
      </c>
      <c r="L110" s="60">
        <f>VLOOKUP(H110,'Metales Pesados 2025'!H110:AW597,42,FALSE)</f>
        <v>0</v>
      </c>
      <c r="M110" s="36">
        <f>VLOOKUP(H110,'Metales Pesados 2025'!H110:BJ597,55,FALSE)</f>
        <v>0</v>
      </c>
      <c r="N110" s="36">
        <f>VLOOKUP(H110,'Metales Pesados 2025'!H110:BW597,68,FALSE)</f>
        <v>0</v>
      </c>
      <c r="O110" s="36">
        <f>VLOOKUP(H110,'Metales Pesados 2025'!H110:CJ597,81,FALSE)</f>
        <v>0</v>
      </c>
      <c r="P110" s="60">
        <f>VLOOKUP(H110,'Metales Pesados 2025'!H110:CW597,94,FALSE)</f>
        <v>0</v>
      </c>
    </row>
    <row r="111" spans="1:16" ht="13.05" customHeight="1" x14ac:dyDescent="0.2">
      <c r="A111" s="46" t="s">
        <v>6</v>
      </c>
      <c r="B111" s="46" t="s">
        <v>134</v>
      </c>
      <c r="C111" s="91">
        <v>400</v>
      </c>
      <c r="D111" s="46" t="s">
        <v>634</v>
      </c>
      <c r="E111" s="46" t="s">
        <v>19</v>
      </c>
      <c r="F111" s="46" t="s">
        <v>134</v>
      </c>
      <c r="G111" s="47" t="s">
        <v>33</v>
      </c>
      <c r="H111" s="70">
        <v>13005</v>
      </c>
      <c r="I111" s="49" t="s">
        <v>141</v>
      </c>
      <c r="J111" s="64">
        <f>VLOOKUP(H111,'Metales Pesados 2025'!H111:W598,16,FALSE)</f>
        <v>0</v>
      </c>
      <c r="K111" s="36">
        <f>VLOOKUP(H111,'Metales Pesados 2025'!H111:AJ598,29,FALSE)</f>
        <v>0</v>
      </c>
      <c r="L111" s="60">
        <f>VLOOKUP(H111,'Metales Pesados 2025'!H111:AW598,42,FALSE)</f>
        <v>0</v>
      </c>
      <c r="M111" s="36">
        <f>VLOOKUP(H111,'Metales Pesados 2025'!H111:BJ598,55,FALSE)</f>
        <v>0</v>
      </c>
      <c r="N111" s="36">
        <f>VLOOKUP(H111,'Metales Pesados 2025'!H111:BW598,68,FALSE)</f>
        <v>0</v>
      </c>
      <c r="O111" s="36">
        <f>VLOOKUP(H111,'Metales Pesados 2025'!H111:CJ598,81,FALSE)</f>
        <v>0</v>
      </c>
      <c r="P111" s="60">
        <f>VLOOKUP(H111,'Metales Pesados 2025'!H111:CW598,94,FALSE)</f>
        <v>0</v>
      </c>
    </row>
    <row r="112" spans="1:16" ht="13.05" customHeight="1" x14ac:dyDescent="0.2">
      <c r="A112" s="46" t="s">
        <v>6</v>
      </c>
      <c r="B112" s="46" t="s">
        <v>134</v>
      </c>
      <c r="C112" s="91">
        <v>400</v>
      </c>
      <c r="D112" s="46" t="s">
        <v>634</v>
      </c>
      <c r="E112" s="46" t="s">
        <v>19</v>
      </c>
      <c r="F112" s="46" t="s">
        <v>134</v>
      </c>
      <c r="G112" s="47" t="s">
        <v>33</v>
      </c>
      <c r="H112" s="70">
        <v>28965</v>
      </c>
      <c r="I112" s="49" t="s">
        <v>142</v>
      </c>
      <c r="J112" s="64">
        <f>VLOOKUP(H112,'Metales Pesados 2025'!H112:W599,16,FALSE)</f>
        <v>0</v>
      </c>
      <c r="K112" s="36">
        <f>VLOOKUP(H112,'Metales Pesados 2025'!H112:AJ599,29,FALSE)</f>
        <v>0</v>
      </c>
      <c r="L112" s="60">
        <f>VLOOKUP(H112,'Metales Pesados 2025'!H112:AW599,42,FALSE)</f>
        <v>0</v>
      </c>
      <c r="M112" s="36">
        <f>VLOOKUP(H112,'Metales Pesados 2025'!H112:BJ599,55,FALSE)</f>
        <v>0</v>
      </c>
      <c r="N112" s="36">
        <f>VLOOKUP(H112,'Metales Pesados 2025'!H112:BW599,68,FALSE)</f>
        <v>0</v>
      </c>
      <c r="O112" s="36">
        <f>VLOOKUP(H112,'Metales Pesados 2025'!H112:CJ599,81,FALSE)</f>
        <v>0</v>
      </c>
      <c r="P112" s="60">
        <f>VLOOKUP(H112,'Metales Pesados 2025'!H112:CW599,94,FALSE)</f>
        <v>0</v>
      </c>
    </row>
    <row r="113" spans="1:16" ht="13.05" customHeight="1" x14ac:dyDescent="0.2">
      <c r="A113" s="46" t="s">
        <v>6</v>
      </c>
      <c r="B113" s="46" t="s">
        <v>143</v>
      </c>
      <c r="C113" s="91">
        <v>400</v>
      </c>
      <c r="D113" s="46" t="s">
        <v>634</v>
      </c>
      <c r="E113" s="46" t="s">
        <v>19</v>
      </c>
      <c r="F113" s="46" t="s">
        <v>134</v>
      </c>
      <c r="G113" s="47" t="s">
        <v>31</v>
      </c>
      <c r="H113" s="70">
        <v>54</v>
      </c>
      <c r="I113" s="49" t="s">
        <v>143</v>
      </c>
      <c r="J113" s="64">
        <f>VLOOKUP(H113,'Metales Pesados 2025'!H113:W600,16,FALSE)</f>
        <v>6</v>
      </c>
      <c r="K113" s="36">
        <f>VLOOKUP(H113,'Metales Pesados 2025'!H113:AJ600,29,FALSE)</f>
        <v>0</v>
      </c>
      <c r="L113" s="60">
        <f>VLOOKUP(H113,'Metales Pesados 2025'!H113:AW600,42,FALSE)</f>
        <v>4</v>
      </c>
      <c r="M113" s="36">
        <f>VLOOKUP(H113,'Metales Pesados 2025'!H113:BJ600,55,FALSE)</f>
        <v>0</v>
      </c>
      <c r="N113" s="36">
        <f>VLOOKUP(H113,'Metales Pesados 2025'!H113:BW600,68,FALSE)</f>
        <v>0</v>
      </c>
      <c r="O113" s="36">
        <f>VLOOKUP(H113,'Metales Pesados 2025'!H113:CJ600,81,FALSE)</f>
        <v>0</v>
      </c>
      <c r="P113" s="60">
        <f>VLOOKUP(H113,'Metales Pesados 2025'!H113:CW600,94,FALSE)</f>
        <v>0</v>
      </c>
    </row>
    <row r="114" spans="1:16" ht="13.05" customHeight="1" x14ac:dyDescent="0.2">
      <c r="A114" s="46" t="s">
        <v>6</v>
      </c>
      <c r="B114" s="46" t="s">
        <v>143</v>
      </c>
      <c r="C114" s="91">
        <v>400</v>
      </c>
      <c r="D114" s="46" t="s">
        <v>634</v>
      </c>
      <c r="E114" s="46" t="s">
        <v>19</v>
      </c>
      <c r="F114" s="46" t="s">
        <v>134</v>
      </c>
      <c r="G114" s="47" t="s">
        <v>33</v>
      </c>
      <c r="H114" s="70">
        <v>55</v>
      </c>
      <c r="I114" s="49" t="s">
        <v>144</v>
      </c>
      <c r="J114" s="64">
        <f>VLOOKUP(H114,'Metales Pesados 2025'!H114:W601,16,FALSE)</f>
        <v>0</v>
      </c>
      <c r="K114" s="36">
        <f>VLOOKUP(H114,'Metales Pesados 2025'!H114:AJ601,29,FALSE)</f>
        <v>0</v>
      </c>
      <c r="L114" s="60">
        <f>VLOOKUP(H114,'Metales Pesados 2025'!H114:AW601,42,FALSE)</f>
        <v>0</v>
      </c>
      <c r="M114" s="36">
        <f>VLOOKUP(H114,'Metales Pesados 2025'!H114:BJ601,55,FALSE)</f>
        <v>0</v>
      </c>
      <c r="N114" s="36">
        <f>VLOOKUP(H114,'Metales Pesados 2025'!H114:BW601,68,FALSE)</f>
        <v>0</v>
      </c>
      <c r="O114" s="36">
        <f>VLOOKUP(H114,'Metales Pesados 2025'!H114:CJ601,81,FALSE)</f>
        <v>0</v>
      </c>
      <c r="P114" s="60">
        <f>VLOOKUP(H114,'Metales Pesados 2025'!H114:CW601,94,FALSE)</f>
        <v>0</v>
      </c>
    </row>
    <row r="115" spans="1:16" ht="13.05" customHeight="1" x14ac:dyDescent="0.2">
      <c r="A115" s="46" t="s">
        <v>6</v>
      </c>
      <c r="B115" s="46" t="s">
        <v>143</v>
      </c>
      <c r="C115" s="91">
        <v>400</v>
      </c>
      <c r="D115" s="46" t="s">
        <v>634</v>
      </c>
      <c r="E115" s="46" t="s">
        <v>19</v>
      </c>
      <c r="F115" s="46" t="s">
        <v>134</v>
      </c>
      <c r="G115" s="47" t="s">
        <v>33</v>
      </c>
      <c r="H115" s="70">
        <v>56</v>
      </c>
      <c r="I115" s="49" t="s">
        <v>145</v>
      </c>
      <c r="J115" s="64">
        <f>VLOOKUP(H115,'Metales Pesados 2025'!H115:W602,16,FALSE)</f>
        <v>0</v>
      </c>
      <c r="K115" s="36">
        <f>VLOOKUP(H115,'Metales Pesados 2025'!H115:AJ602,29,FALSE)</f>
        <v>0</v>
      </c>
      <c r="L115" s="60">
        <f>VLOOKUP(H115,'Metales Pesados 2025'!H115:AW602,42,FALSE)</f>
        <v>0</v>
      </c>
      <c r="M115" s="36">
        <f>VLOOKUP(H115,'Metales Pesados 2025'!H115:BJ602,55,FALSE)</f>
        <v>0</v>
      </c>
      <c r="N115" s="36">
        <f>VLOOKUP(H115,'Metales Pesados 2025'!H115:BW602,68,FALSE)</f>
        <v>0</v>
      </c>
      <c r="O115" s="36">
        <f>VLOOKUP(H115,'Metales Pesados 2025'!H115:CJ602,81,FALSE)</f>
        <v>0</v>
      </c>
      <c r="P115" s="60">
        <f>VLOOKUP(H115,'Metales Pesados 2025'!H115:CW602,94,FALSE)</f>
        <v>0</v>
      </c>
    </row>
    <row r="116" spans="1:16" ht="13.05" customHeight="1" x14ac:dyDescent="0.2">
      <c r="A116" s="46" t="s">
        <v>6</v>
      </c>
      <c r="B116" s="46" t="s">
        <v>143</v>
      </c>
      <c r="C116" s="91">
        <v>400</v>
      </c>
      <c r="D116" s="46" t="s">
        <v>634</v>
      </c>
      <c r="E116" s="46" t="s">
        <v>19</v>
      </c>
      <c r="F116" s="46" t="s">
        <v>134</v>
      </c>
      <c r="G116" s="47" t="s">
        <v>33</v>
      </c>
      <c r="H116" s="70">
        <v>57</v>
      </c>
      <c r="I116" s="49" t="s">
        <v>146</v>
      </c>
      <c r="J116" s="64">
        <f>VLOOKUP(H116,'Metales Pesados 2025'!H116:W603,16,FALSE)</f>
        <v>0</v>
      </c>
      <c r="K116" s="36">
        <f>VLOOKUP(H116,'Metales Pesados 2025'!H116:AJ603,29,FALSE)</f>
        <v>0</v>
      </c>
      <c r="L116" s="60">
        <f>VLOOKUP(H116,'Metales Pesados 2025'!H116:AW603,42,FALSE)</f>
        <v>0</v>
      </c>
      <c r="M116" s="36">
        <f>VLOOKUP(H116,'Metales Pesados 2025'!H116:BJ603,55,FALSE)</f>
        <v>0</v>
      </c>
      <c r="N116" s="36">
        <f>VLOOKUP(H116,'Metales Pesados 2025'!H116:BW603,68,FALSE)</f>
        <v>0</v>
      </c>
      <c r="O116" s="36">
        <f>VLOOKUP(H116,'Metales Pesados 2025'!H116:CJ603,81,FALSE)</f>
        <v>0</v>
      </c>
      <c r="P116" s="60">
        <f>VLOOKUP(H116,'Metales Pesados 2025'!H116:CW603,94,FALSE)</f>
        <v>0</v>
      </c>
    </row>
    <row r="117" spans="1:16" ht="13.05" customHeight="1" x14ac:dyDescent="0.2">
      <c r="A117" s="46" t="s">
        <v>6</v>
      </c>
      <c r="B117" s="46" t="s">
        <v>143</v>
      </c>
      <c r="C117" s="91">
        <v>400</v>
      </c>
      <c r="D117" s="46" t="s">
        <v>634</v>
      </c>
      <c r="E117" s="46" t="s">
        <v>19</v>
      </c>
      <c r="F117" s="46" t="s">
        <v>134</v>
      </c>
      <c r="G117" s="47" t="s">
        <v>33</v>
      </c>
      <c r="H117" s="70">
        <v>58</v>
      </c>
      <c r="I117" s="49" t="s">
        <v>147</v>
      </c>
      <c r="J117" s="64">
        <f>VLOOKUP(H117,'Metales Pesados 2025'!H117:W604,16,FALSE)</f>
        <v>0</v>
      </c>
      <c r="K117" s="36">
        <f>VLOOKUP(H117,'Metales Pesados 2025'!H117:AJ604,29,FALSE)</f>
        <v>0</v>
      </c>
      <c r="L117" s="60">
        <f>VLOOKUP(H117,'Metales Pesados 2025'!H117:AW604,42,FALSE)</f>
        <v>0</v>
      </c>
      <c r="M117" s="36">
        <f>VLOOKUP(H117,'Metales Pesados 2025'!H117:BJ604,55,FALSE)</f>
        <v>0</v>
      </c>
      <c r="N117" s="36">
        <f>VLOOKUP(H117,'Metales Pesados 2025'!H117:BW604,68,FALSE)</f>
        <v>0</v>
      </c>
      <c r="O117" s="36">
        <f>VLOOKUP(H117,'Metales Pesados 2025'!H117:CJ604,81,FALSE)</f>
        <v>0</v>
      </c>
      <c r="P117" s="60">
        <f>VLOOKUP(H117,'Metales Pesados 2025'!H117:CW604,94,FALSE)</f>
        <v>0</v>
      </c>
    </row>
    <row r="118" spans="1:16" ht="13.05" customHeight="1" x14ac:dyDescent="0.2">
      <c r="A118" s="46" t="s">
        <v>6</v>
      </c>
      <c r="B118" s="46" t="s">
        <v>143</v>
      </c>
      <c r="C118" s="91">
        <v>400</v>
      </c>
      <c r="D118" s="46" t="s">
        <v>634</v>
      </c>
      <c r="E118" s="46" t="s">
        <v>19</v>
      </c>
      <c r="F118" s="46" t="s">
        <v>134</v>
      </c>
      <c r="G118" s="47" t="s">
        <v>33</v>
      </c>
      <c r="H118" s="70">
        <v>59</v>
      </c>
      <c r="I118" s="49" t="s">
        <v>148</v>
      </c>
      <c r="J118" s="64">
        <f>VLOOKUP(H118,'Metales Pesados 2025'!H118:W605,16,FALSE)</f>
        <v>0</v>
      </c>
      <c r="K118" s="36">
        <f>VLOOKUP(H118,'Metales Pesados 2025'!H118:AJ605,29,FALSE)</f>
        <v>0</v>
      </c>
      <c r="L118" s="60">
        <f>VLOOKUP(H118,'Metales Pesados 2025'!H118:AW605,42,FALSE)</f>
        <v>0</v>
      </c>
      <c r="M118" s="36">
        <f>VLOOKUP(H118,'Metales Pesados 2025'!H118:BJ605,55,FALSE)</f>
        <v>0</v>
      </c>
      <c r="N118" s="36">
        <f>VLOOKUP(H118,'Metales Pesados 2025'!H118:BW605,68,FALSE)</f>
        <v>0</v>
      </c>
      <c r="O118" s="36">
        <f>VLOOKUP(H118,'Metales Pesados 2025'!H118:CJ605,81,FALSE)</f>
        <v>0</v>
      </c>
      <c r="P118" s="60">
        <f>VLOOKUP(H118,'Metales Pesados 2025'!H118:CW605,94,FALSE)</f>
        <v>0</v>
      </c>
    </row>
    <row r="119" spans="1:16" ht="13.05" customHeight="1" x14ac:dyDescent="0.2">
      <c r="A119" s="46" t="s">
        <v>6</v>
      </c>
      <c r="B119" s="46" t="s">
        <v>143</v>
      </c>
      <c r="C119" s="91">
        <v>400</v>
      </c>
      <c r="D119" s="46" t="s">
        <v>634</v>
      </c>
      <c r="E119" s="46" t="s">
        <v>19</v>
      </c>
      <c r="F119" s="46" t="s">
        <v>134</v>
      </c>
      <c r="G119" s="47" t="s">
        <v>33</v>
      </c>
      <c r="H119" s="70">
        <v>6946</v>
      </c>
      <c r="I119" s="49" t="s">
        <v>149</v>
      </c>
      <c r="J119" s="64">
        <f>VLOOKUP(H119,'Metales Pesados 2025'!H119:W606,16,FALSE)</f>
        <v>0</v>
      </c>
      <c r="K119" s="36">
        <f>VLOOKUP(H119,'Metales Pesados 2025'!H119:AJ606,29,FALSE)</f>
        <v>0</v>
      </c>
      <c r="L119" s="60">
        <f>VLOOKUP(H119,'Metales Pesados 2025'!H119:AW606,42,FALSE)</f>
        <v>0</v>
      </c>
      <c r="M119" s="36">
        <f>VLOOKUP(H119,'Metales Pesados 2025'!H119:BJ606,55,FALSE)</f>
        <v>0</v>
      </c>
      <c r="N119" s="36">
        <f>VLOOKUP(H119,'Metales Pesados 2025'!H119:BW606,68,FALSE)</f>
        <v>0</v>
      </c>
      <c r="O119" s="36">
        <f>VLOOKUP(H119,'Metales Pesados 2025'!H119:CJ606,81,FALSE)</f>
        <v>0</v>
      </c>
      <c r="P119" s="60">
        <f>VLOOKUP(H119,'Metales Pesados 2025'!H119:CW606,94,FALSE)</f>
        <v>0</v>
      </c>
    </row>
    <row r="120" spans="1:16" ht="13.05" customHeight="1" x14ac:dyDescent="0.2">
      <c r="A120" s="46" t="s">
        <v>6</v>
      </c>
      <c r="B120" s="46" t="s">
        <v>150</v>
      </c>
      <c r="C120" s="91">
        <v>400</v>
      </c>
      <c r="D120" s="46" t="s">
        <v>634</v>
      </c>
      <c r="E120" s="46" t="s">
        <v>19</v>
      </c>
      <c r="F120" s="46" t="s">
        <v>134</v>
      </c>
      <c r="G120" s="47" t="s">
        <v>31</v>
      </c>
      <c r="H120" s="70">
        <v>63</v>
      </c>
      <c r="I120" s="49" t="s">
        <v>151</v>
      </c>
      <c r="J120" s="64">
        <f>VLOOKUP(H120,'Metales Pesados 2025'!H120:W607,16,FALSE)</f>
        <v>0</v>
      </c>
      <c r="K120" s="36">
        <f>VLOOKUP(H120,'Metales Pesados 2025'!H120:AJ607,29,FALSE)</f>
        <v>0</v>
      </c>
      <c r="L120" s="60">
        <f>VLOOKUP(H120,'Metales Pesados 2025'!H120:AW607,42,FALSE)</f>
        <v>0</v>
      </c>
      <c r="M120" s="36">
        <f>VLOOKUP(H120,'Metales Pesados 2025'!H120:BJ607,55,FALSE)</f>
        <v>0</v>
      </c>
      <c r="N120" s="36">
        <f>VLOOKUP(H120,'Metales Pesados 2025'!H120:BW607,68,FALSE)</f>
        <v>0</v>
      </c>
      <c r="O120" s="36">
        <f>VLOOKUP(H120,'Metales Pesados 2025'!H120:CJ607,81,FALSE)</f>
        <v>0</v>
      </c>
      <c r="P120" s="60">
        <f>VLOOKUP(H120,'Metales Pesados 2025'!H120:CW607,94,FALSE)</f>
        <v>0</v>
      </c>
    </row>
    <row r="121" spans="1:16" ht="13.05" customHeight="1" x14ac:dyDescent="0.2">
      <c r="A121" s="46" t="s">
        <v>6</v>
      </c>
      <c r="B121" s="46" t="s">
        <v>150</v>
      </c>
      <c r="C121" s="91">
        <v>400</v>
      </c>
      <c r="D121" s="46" t="s">
        <v>634</v>
      </c>
      <c r="E121" s="46" t="s">
        <v>19</v>
      </c>
      <c r="F121" s="46" t="s">
        <v>134</v>
      </c>
      <c r="G121" s="47" t="s">
        <v>33</v>
      </c>
      <c r="H121" s="70">
        <v>62</v>
      </c>
      <c r="I121" s="49" t="s">
        <v>152</v>
      </c>
      <c r="J121" s="64">
        <f>VLOOKUP(H121,'Metales Pesados 2025'!H121:W608,16,FALSE)</f>
        <v>0</v>
      </c>
      <c r="K121" s="36">
        <f>VLOOKUP(H121,'Metales Pesados 2025'!H121:AJ608,29,FALSE)</f>
        <v>0</v>
      </c>
      <c r="L121" s="60">
        <f>VLOOKUP(H121,'Metales Pesados 2025'!H121:AW608,42,FALSE)</f>
        <v>0</v>
      </c>
      <c r="M121" s="36">
        <f>VLOOKUP(H121,'Metales Pesados 2025'!H121:BJ608,55,FALSE)</f>
        <v>0</v>
      </c>
      <c r="N121" s="36">
        <f>VLOOKUP(H121,'Metales Pesados 2025'!H121:BW608,68,FALSE)</f>
        <v>0</v>
      </c>
      <c r="O121" s="36">
        <f>VLOOKUP(H121,'Metales Pesados 2025'!H121:CJ608,81,FALSE)</f>
        <v>0</v>
      </c>
      <c r="P121" s="60">
        <f>VLOOKUP(H121,'Metales Pesados 2025'!H121:CW608,94,FALSE)</f>
        <v>0</v>
      </c>
    </row>
    <row r="122" spans="1:16" ht="13.05" customHeight="1" x14ac:dyDescent="0.2">
      <c r="A122" s="46" t="s">
        <v>6</v>
      </c>
      <c r="B122" s="46" t="s">
        <v>150</v>
      </c>
      <c r="C122" s="91">
        <v>400</v>
      </c>
      <c r="D122" s="46" t="s">
        <v>634</v>
      </c>
      <c r="E122" s="46" t="s">
        <v>19</v>
      </c>
      <c r="F122" s="46" t="s">
        <v>134</v>
      </c>
      <c r="G122" s="47" t="s">
        <v>31</v>
      </c>
      <c r="H122" s="70">
        <v>60</v>
      </c>
      <c r="I122" s="49" t="s">
        <v>153</v>
      </c>
      <c r="J122" s="64">
        <f>VLOOKUP(H122,'Metales Pesados 2025'!H122:W609,16,FALSE)</f>
        <v>15</v>
      </c>
      <c r="K122" s="36">
        <f>VLOOKUP(H122,'Metales Pesados 2025'!H122:AJ609,29,FALSE)</f>
        <v>0</v>
      </c>
      <c r="L122" s="60">
        <f>VLOOKUP(H122,'Metales Pesados 2025'!H122:AW609,42,FALSE)</f>
        <v>15</v>
      </c>
      <c r="M122" s="36">
        <f>VLOOKUP(H122,'Metales Pesados 2025'!H122:BJ609,55,FALSE)</f>
        <v>0</v>
      </c>
      <c r="N122" s="36">
        <f>VLOOKUP(H122,'Metales Pesados 2025'!H122:BW609,68,FALSE)</f>
        <v>0</v>
      </c>
      <c r="O122" s="36">
        <f>VLOOKUP(H122,'Metales Pesados 2025'!H122:CJ609,81,FALSE)</f>
        <v>0</v>
      </c>
      <c r="P122" s="60">
        <f>VLOOKUP(H122,'Metales Pesados 2025'!H122:CW609,94,FALSE)</f>
        <v>0</v>
      </c>
    </row>
    <row r="123" spans="1:16" ht="13.05" customHeight="1" x14ac:dyDescent="0.2">
      <c r="A123" s="46" t="s">
        <v>6</v>
      </c>
      <c r="B123" s="46" t="s">
        <v>150</v>
      </c>
      <c r="C123" s="91">
        <v>400</v>
      </c>
      <c r="D123" s="46" t="s">
        <v>634</v>
      </c>
      <c r="E123" s="46" t="s">
        <v>19</v>
      </c>
      <c r="F123" s="46" t="s">
        <v>134</v>
      </c>
      <c r="G123" s="47" t="s">
        <v>33</v>
      </c>
      <c r="H123" s="70">
        <v>61</v>
      </c>
      <c r="I123" s="49" t="s">
        <v>154</v>
      </c>
      <c r="J123" s="64">
        <f>VLOOKUP(H123,'Metales Pesados 2025'!H123:W610,16,FALSE)</f>
        <v>0</v>
      </c>
      <c r="K123" s="36">
        <f>VLOOKUP(H123,'Metales Pesados 2025'!H123:AJ610,29,FALSE)</f>
        <v>0</v>
      </c>
      <c r="L123" s="60">
        <f>VLOOKUP(H123,'Metales Pesados 2025'!H123:AW610,42,FALSE)</f>
        <v>0</v>
      </c>
      <c r="M123" s="36">
        <f>VLOOKUP(H123,'Metales Pesados 2025'!H123:BJ610,55,FALSE)</f>
        <v>0</v>
      </c>
      <c r="N123" s="36">
        <f>VLOOKUP(H123,'Metales Pesados 2025'!H123:BW610,68,FALSE)</f>
        <v>0</v>
      </c>
      <c r="O123" s="36">
        <f>VLOOKUP(H123,'Metales Pesados 2025'!H123:CJ610,81,FALSE)</f>
        <v>0</v>
      </c>
      <c r="P123" s="60">
        <f>VLOOKUP(H123,'Metales Pesados 2025'!H123:CW610,94,FALSE)</f>
        <v>0</v>
      </c>
    </row>
    <row r="124" spans="1:16" ht="13.05" customHeight="1" x14ac:dyDescent="0.2">
      <c r="A124" s="46" t="s">
        <v>6</v>
      </c>
      <c r="B124" s="46" t="s">
        <v>155</v>
      </c>
      <c r="C124" s="91">
        <v>400</v>
      </c>
      <c r="D124" s="46" t="s">
        <v>634</v>
      </c>
      <c r="E124" s="46" t="s">
        <v>19</v>
      </c>
      <c r="F124" s="46" t="s">
        <v>156</v>
      </c>
      <c r="G124" s="47" t="s">
        <v>31</v>
      </c>
      <c r="H124" s="70">
        <v>37</v>
      </c>
      <c r="I124" s="49" t="s">
        <v>156</v>
      </c>
      <c r="J124" s="64">
        <f>VLOOKUP(H124,'Metales Pesados 2025'!H124:W611,16,FALSE)</f>
        <v>49</v>
      </c>
      <c r="K124" s="36">
        <f>VLOOKUP(H124,'Metales Pesados 2025'!H124:AJ611,29,FALSE)</f>
        <v>0</v>
      </c>
      <c r="L124" s="60">
        <f>VLOOKUP(H124,'Metales Pesados 2025'!H124:AW611,42,FALSE)</f>
        <v>45</v>
      </c>
      <c r="M124" s="36">
        <f>VLOOKUP(H124,'Metales Pesados 2025'!H124:BJ611,55,FALSE)</f>
        <v>0</v>
      </c>
      <c r="N124" s="36">
        <f>VLOOKUP(H124,'Metales Pesados 2025'!H124:BW611,68,FALSE)</f>
        <v>0</v>
      </c>
      <c r="O124" s="36">
        <f>VLOOKUP(H124,'Metales Pesados 2025'!H124:CJ611,81,FALSE)</f>
        <v>0</v>
      </c>
      <c r="P124" s="60">
        <f>VLOOKUP(H124,'Metales Pesados 2025'!H124:CW611,94,FALSE)</f>
        <v>0</v>
      </c>
    </row>
    <row r="125" spans="1:16" ht="13.05" customHeight="1" x14ac:dyDescent="0.2">
      <c r="A125" s="46" t="s">
        <v>6</v>
      </c>
      <c r="B125" s="46" t="s">
        <v>155</v>
      </c>
      <c r="C125" s="91">
        <v>400</v>
      </c>
      <c r="D125" s="46" t="s">
        <v>634</v>
      </c>
      <c r="E125" s="46" t="s">
        <v>19</v>
      </c>
      <c r="F125" s="46" t="s">
        <v>156</v>
      </c>
      <c r="G125" s="47" t="s">
        <v>33</v>
      </c>
      <c r="H125" s="70">
        <v>47</v>
      </c>
      <c r="I125" s="49" t="s">
        <v>157</v>
      </c>
      <c r="J125" s="64">
        <f>VLOOKUP(H125,'Metales Pesados 2025'!H125:W612,16,FALSE)</f>
        <v>0</v>
      </c>
      <c r="K125" s="36">
        <f>VLOOKUP(H125,'Metales Pesados 2025'!H125:AJ612,29,FALSE)</f>
        <v>0</v>
      </c>
      <c r="L125" s="60">
        <f>VLOOKUP(H125,'Metales Pesados 2025'!H125:AW612,42,FALSE)</f>
        <v>0</v>
      </c>
      <c r="M125" s="36">
        <f>VLOOKUP(H125,'Metales Pesados 2025'!H125:BJ612,55,FALSE)</f>
        <v>0</v>
      </c>
      <c r="N125" s="36">
        <f>VLOOKUP(H125,'Metales Pesados 2025'!H125:BW612,68,FALSE)</f>
        <v>0</v>
      </c>
      <c r="O125" s="36">
        <f>VLOOKUP(H125,'Metales Pesados 2025'!H125:CJ612,81,FALSE)</f>
        <v>0</v>
      </c>
      <c r="P125" s="60">
        <f>VLOOKUP(H125,'Metales Pesados 2025'!H125:CW612,94,FALSE)</f>
        <v>0</v>
      </c>
    </row>
    <row r="126" spans="1:16" ht="13.05" customHeight="1" x14ac:dyDescent="0.2">
      <c r="A126" s="46" t="s">
        <v>6</v>
      </c>
      <c r="B126" s="46" t="s">
        <v>155</v>
      </c>
      <c r="C126" s="91">
        <v>400</v>
      </c>
      <c r="D126" s="46" t="s">
        <v>634</v>
      </c>
      <c r="E126" s="46" t="s">
        <v>19</v>
      </c>
      <c r="F126" s="46" t="s">
        <v>156</v>
      </c>
      <c r="G126" s="47" t="s">
        <v>33</v>
      </c>
      <c r="H126" s="70">
        <v>45</v>
      </c>
      <c r="I126" s="49" t="s">
        <v>158</v>
      </c>
      <c r="J126" s="64">
        <f>VLOOKUP(H126,'Metales Pesados 2025'!H126:W613,16,FALSE)</f>
        <v>0</v>
      </c>
      <c r="K126" s="36">
        <f>VLOOKUP(H126,'Metales Pesados 2025'!H126:AJ613,29,FALSE)</f>
        <v>0</v>
      </c>
      <c r="L126" s="60">
        <f>VLOOKUP(H126,'Metales Pesados 2025'!H126:AW613,42,FALSE)</f>
        <v>0</v>
      </c>
      <c r="M126" s="36">
        <f>VLOOKUP(H126,'Metales Pesados 2025'!H126:BJ613,55,FALSE)</f>
        <v>0</v>
      </c>
      <c r="N126" s="36">
        <f>VLOOKUP(H126,'Metales Pesados 2025'!H126:BW613,68,FALSE)</f>
        <v>0</v>
      </c>
      <c r="O126" s="36">
        <f>VLOOKUP(H126,'Metales Pesados 2025'!H126:CJ613,81,FALSE)</f>
        <v>0</v>
      </c>
      <c r="P126" s="60">
        <f>VLOOKUP(H126,'Metales Pesados 2025'!H126:CW613,94,FALSE)</f>
        <v>0</v>
      </c>
    </row>
    <row r="127" spans="1:16" ht="13.05" customHeight="1" x14ac:dyDescent="0.2">
      <c r="A127" s="46" t="s">
        <v>6</v>
      </c>
      <c r="B127" s="46" t="s">
        <v>155</v>
      </c>
      <c r="C127" s="91">
        <v>400</v>
      </c>
      <c r="D127" s="46" t="s">
        <v>634</v>
      </c>
      <c r="E127" s="46" t="s">
        <v>19</v>
      </c>
      <c r="F127" s="46" t="s">
        <v>156</v>
      </c>
      <c r="G127" s="47" t="s">
        <v>33</v>
      </c>
      <c r="H127" s="70">
        <v>38</v>
      </c>
      <c r="I127" s="49" t="s">
        <v>159</v>
      </c>
      <c r="J127" s="64">
        <f>VLOOKUP(H127,'Metales Pesados 2025'!H127:W614,16,FALSE)</f>
        <v>0</v>
      </c>
      <c r="K127" s="36">
        <f>VLOOKUP(H127,'Metales Pesados 2025'!H127:AJ614,29,FALSE)</f>
        <v>0</v>
      </c>
      <c r="L127" s="60">
        <f>VLOOKUP(H127,'Metales Pesados 2025'!H127:AW614,42,FALSE)</f>
        <v>0</v>
      </c>
      <c r="M127" s="36">
        <f>VLOOKUP(H127,'Metales Pesados 2025'!H127:BJ614,55,FALSE)</f>
        <v>0</v>
      </c>
      <c r="N127" s="36">
        <f>VLOOKUP(H127,'Metales Pesados 2025'!H127:BW614,68,FALSE)</f>
        <v>0</v>
      </c>
      <c r="O127" s="36">
        <f>VLOOKUP(H127,'Metales Pesados 2025'!H127:CJ614,81,FALSE)</f>
        <v>0</v>
      </c>
      <c r="P127" s="60">
        <f>VLOOKUP(H127,'Metales Pesados 2025'!H127:CW614,94,FALSE)</f>
        <v>0</v>
      </c>
    </row>
    <row r="128" spans="1:16" ht="13.05" customHeight="1" x14ac:dyDescent="0.2">
      <c r="A128" s="46" t="s">
        <v>6</v>
      </c>
      <c r="B128" s="46" t="s">
        <v>155</v>
      </c>
      <c r="C128" s="91">
        <v>400</v>
      </c>
      <c r="D128" s="46" t="s">
        <v>634</v>
      </c>
      <c r="E128" s="46" t="s">
        <v>19</v>
      </c>
      <c r="F128" s="46" t="s">
        <v>156</v>
      </c>
      <c r="G128" s="47" t="s">
        <v>33</v>
      </c>
      <c r="H128" s="70">
        <v>39</v>
      </c>
      <c r="I128" s="49" t="s">
        <v>160</v>
      </c>
      <c r="J128" s="64">
        <f>VLOOKUP(H128,'Metales Pesados 2025'!H128:W615,16,FALSE)</f>
        <v>0</v>
      </c>
      <c r="K128" s="36">
        <f>VLOOKUP(H128,'Metales Pesados 2025'!H128:AJ615,29,FALSE)</f>
        <v>0</v>
      </c>
      <c r="L128" s="60">
        <f>VLOOKUP(H128,'Metales Pesados 2025'!H128:AW615,42,FALSE)</f>
        <v>0</v>
      </c>
      <c r="M128" s="36">
        <f>VLOOKUP(H128,'Metales Pesados 2025'!H128:BJ615,55,FALSE)</f>
        <v>0</v>
      </c>
      <c r="N128" s="36">
        <f>VLOOKUP(H128,'Metales Pesados 2025'!H128:BW615,68,FALSE)</f>
        <v>0</v>
      </c>
      <c r="O128" s="36">
        <f>VLOOKUP(H128,'Metales Pesados 2025'!H128:CJ615,81,FALSE)</f>
        <v>0</v>
      </c>
      <c r="P128" s="60">
        <f>VLOOKUP(H128,'Metales Pesados 2025'!H128:CW615,94,FALSE)</f>
        <v>0</v>
      </c>
    </row>
    <row r="129" spans="1:16" ht="13.05" customHeight="1" x14ac:dyDescent="0.2">
      <c r="A129" s="46" t="s">
        <v>6</v>
      </c>
      <c r="B129" s="46" t="s">
        <v>155</v>
      </c>
      <c r="C129" s="91">
        <v>400</v>
      </c>
      <c r="D129" s="46" t="s">
        <v>634</v>
      </c>
      <c r="E129" s="46" t="s">
        <v>19</v>
      </c>
      <c r="F129" s="46" t="s">
        <v>156</v>
      </c>
      <c r="G129" s="47" t="s">
        <v>59</v>
      </c>
      <c r="H129" s="70">
        <v>40</v>
      </c>
      <c r="I129" s="49" t="s">
        <v>161</v>
      </c>
      <c r="J129" s="64">
        <f>VLOOKUP(H129,'Metales Pesados 2025'!H129:W616,16,FALSE)</f>
        <v>0</v>
      </c>
      <c r="K129" s="36">
        <f>VLOOKUP(H129,'Metales Pesados 2025'!H129:AJ616,29,FALSE)</f>
        <v>0</v>
      </c>
      <c r="L129" s="60">
        <f>VLOOKUP(H129,'Metales Pesados 2025'!H129:AW616,42,FALSE)</f>
        <v>0</v>
      </c>
      <c r="M129" s="36">
        <f>VLOOKUP(H129,'Metales Pesados 2025'!H129:BJ616,55,FALSE)</f>
        <v>0</v>
      </c>
      <c r="N129" s="36">
        <f>VLOOKUP(H129,'Metales Pesados 2025'!H129:BW616,68,FALSE)</f>
        <v>0</v>
      </c>
      <c r="O129" s="36">
        <f>VLOOKUP(H129,'Metales Pesados 2025'!H129:CJ616,81,FALSE)</f>
        <v>0</v>
      </c>
      <c r="P129" s="60">
        <f>VLOOKUP(H129,'Metales Pesados 2025'!H129:CW616,94,FALSE)</f>
        <v>0</v>
      </c>
    </row>
    <row r="130" spans="1:16" ht="13.05" customHeight="1" x14ac:dyDescent="0.2">
      <c r="A130" s="46" t="s">
        <v>6</v>
      </c>
      <c r="B130" s="46" t="s">
        <v>155</v>
      </c>
      <c r="C130" s="91">
        <v>400</v>
      </c>
      <c r="D130" s="46" t="s">
        <v>634</v>
      </c>
      <c r="E130" s="46" t="s">
        <v>19</v>
      </c>
      <c r="F130" s="46" t="s">
        <v>156</v>
      </c>
      <c r="G130" s="47" t="s">
        <v>33</v>
      </c>
      <c r="H130" s="70">
        <v>41</v>
      </c>
      <c r="I130" s="49" t="s">
        <v>162</v>
      </c>
      <c r="J130" s="64">
        <f>VLOOKUP(H130,'Metales Pesados 2025'!H130:W617,16,FALSE)</f>
        <v>156</v>
      </c>
      <c r="K130" s="36">
        <f>VLOOKUP(H130,'Metales Pesados 2025'!H130:AJ617,29,FALSE)</f>
        <v>0</v>
      </c>
      <c r="L130" s="60">
        <f>VLOOKUP(H130,'Metales Pesados 2025'!H130:AW617,42,FALSE)</f>
        <v>151</v>
      </c>
      <c r="M130" s="36">
        <f>VLOOKUP(H130,'Metales Pesados 2025'!H130:BJ617,55,FALSE)</f>
        <v>0</v>
      </c>
      <c r="N130" s="36">
        <f>VLOOKUP(H130,'Metales Pesados 2025'!H130:BW617,68,FALSE)</f>
        <v>0</v>
      </c>
      <c r="O130" s="36">
        <f>VLOOKUP(H130,'Metales Pesados 2025'!H130:CJ617,81,FALSE)</f>
        <v>0</v>
      </c>
      <c r="P130" s="60">
        <f>VLOOKUP(H130,'Metales Pesados 2025'!H130:CW617,94,FALSE)</f>
        <v>0</v>
      </c>
    </row>
    <row r="131" spans="1:16" ht="13.05" customHeight="1" x14ac:dyDescent="0.2">
      <c r="A131" s="46" t="s">
        <v>6</v>
      </c>
      <c r="B131" s="46" t="s">
        <v>155</v>
      </c>
      <c r="C131" s="91">
        <v>400</v>
      </c>
      <c r="D131" s="46" t="s">
        <v>634</v>
      </c>
      <c r="E131" s="46" t="s">
        <v>19</v>
      </c>
      <c r="F131" s="46" t="s">
        <v>156</v>
      </c>
      <c r="G131" s="47" t="s">
        <v>33</v>
      </c>
      <c r="H131" s="70">
        <v>42</v>
      </c>
      <c r="I131" s="49" t="s">
        <v>163</v>
      </c>
      <c r="J131" s="64">
        <f>VLOOKUP(H131,'Metales Pesados 2025'!H131:W618,16,FALSE)</f>
        <v>0</v>
      </c>
      <c r="K131" s="36">
        <f>VLOOKUP(H131,'Metales Pesados 2025'!H131:AJ618,29,FALSE)</f>
        <v>0</v>
      </c>
      <c r="L131" s="60">
        <f>VLOOKUP(H131,'Metales Pesados 2025'!H131:AW618,42,FALSE)</f>
        <v>0</v>
      </c>
      <c r="M131" s="36">
        <f>VLOOKUP(H131,'Metales Pesados 2025'!H131:BJ618,55,FALSE)</f>
        <v>0</v>
      </c>
      <c r="N131" s="36">
        <f>VLOOKUP(H131,'Metales Pesados 2025'!H131:BW618,68,FALSE)</f>
        <v>0</v>
      </c>
      <c r="O131" s="36">
        <f>VLOOKUP(H131,'Metales Pesados 2025'!H131:CJ618,81,FALSE)</f>
        <v>0</v>
      </c>
      <c r="P131" s="60">
        <f>VLOOKUP(H131,'Metales Pesados 2025'!H131:CW618,94,FALSE)</f>
        <v>0</v>
      </c>
    </row>
    <row r="132" spans="1:16" ht="13.05" customHeight="1" x14ac:dyDescent="0.2">
      <c r="A132" s="46" t="s">
        <v>6</v>
      </c>
      <c r="B132" s="46" t="s">
        <v>155</v>
      </c>
      <c r="C132" s="91">
        <v>400</v>
      </c>
      <c r="D132" s="46" t="s">
        <v>634</v>
      </c>
      <c r="E132" s="46" t="s">
        <v>19</v>
      </c>
      <c r="F132" s="46" t="s">
        <v>156</v>
      </c>
      <c r="G132" s="47" t="s">
        <v>33</v>
      </c>
      <c r="H132" s="70">
        <v>43</v>
      </c>
      <c r="I132" s="49" t="s">
        <v>164</v>
      </c>
      <c r="J132" s="64">
        <f>VLOOKUP(H132,'Metales Pesados 2025'!H132:W619,16,FALSE)</f>
        <v>0</v>
      </c>
      <c r="K132" s="36">
        <f>VLOOKUP(H132,'Metales Pesados 2025'!H132:AJ619,29,FALSE)</f>
        <v>0</v>
      </c>
      <c r="L132" s="60">
        <f>VLOOKUP(H132,'Metales Pesados 2025'!H132:AW619,42,FALSE)</f>
        <v>0</v>
      </c>
      <c r="M132" s="36">
        <f>VLOOKUP(H132,'Metales Pesados 2025'!H132:BJ619,55,FALSE)</f>
        <v>0</v>
      </c>
      <c r="N132" s="36">
        <f>VLOOKUP(H132,'Metales Pesados 2025'!H132:BW619,68,FALSE)</f>
        <v>0</v>
      </c>
      <c r="O132" s="36">
        <f>VLOOKUP(H132,'Metales Pesados 2025'!H132:CJ619,81,FALSE)</f>
        <v>0</v>
      </c>
      <c r="P132" s="60">
        <f>VLOOKUP(H132,'Metales Pesados 2025'!H132:CW619,94,FALSE)</f>
        <v>0</v>
      </c>
    </row>
    <row r="133" spans="1:16" ht="13.05" customHeight="1" x14ac:dyDescent="0.2">
      <c r="A133" s="46" t="s">
        <v>6</v>
      </c>
      <c r="B133" s="46" t="s">
        <v>155</v>
      </c>
      <c r="C133" s="91">
        <v>400</v>
      </c>
      <c r="D133" s="46" t="s">
        <v>634</v>
      </c>
      <c r="E133" s="46" t="s">
        <v>19</v>
      </c>
      <c r="F133" s="46" t="s">
        <v>156</v>
      </c>
      <c r="G133" s="47" t="s">
        <v>33</v>
      </c>
      <c r="H133" s="70">
        <v>46</v>
      </c>
      <c r="I133" s="49" t="s">
        <v>165</v>
      </c>
      <c r="J133" s="64">
        <f>VLOOKUP(H133,'Metales Pesados 2025'!H133:W620,16,FALSE)</f>
        <v>98</v>
      </c>
      <c r="K133" s="36">
        <f>VLOOKUP(H133,'Metales Pesados 2025'!H133:AJ620,29,FALSE)</f>
        <v>0</v>
      </c>
      <c r="L133" s="60">
        <f>VLOOKUP(H133,'Metales Pesados 2025'!H133:AW620,42,FALSE)</f>
        <v>93</v>
      </c>
      <c r="M133" s="36">
        <f>VLOOKUP(H133,'Metales Pesados 2025'!H133:BJ620,55,FALSE)</f>
        <v>0</v>
      </c>
      <c r="N133" s="36">
        <f>VLOOKUP(H133,'Metales Pesados 2025'!H133:BW620,68,FALSE)</f>
        <v>0</v>
      </c>
      <c r="O133" s="36">
        <f>VLOOKUP(H133,'Metales Pesados 2025'!H133:CJ620,81,FALSE)</f>
        <v>0</v>
      </c>
      <c r="P133" s="60">
        <f>VLOOKUP(H133,'Metales Pesados 2025'!H133:CW620,94,FALSE)</f>
        <v>0</v>
      </c>
    </row>
    <row r="134" spans="1:16" ht="13.05" customHeight="1" x14ac:dyDescent="0.2">
      <c r="A134" s="46" t="s">
        <v>6</v>
      </c>
      <c r="B134" s="46" t="s">
        <v>155</v>
      </c>
      <c r="C134" s="91">
        <v>400</v>
      </c>
      <c r="D134" s="46" t="s">
        <v>634</v>
      </c>
      <c r="E134" s="46" t="s">
        <v>19</v>
      </c>
      <c r="F134" s="46" t="s">
        <v>156</v>
      </c>
      <c r="G134" s="47" t="s">
        <v>33</v>
      </c>
      <c r="H134" s="70">
        <v>277</v>
      </c>
      <c r="I134" s="49" t="s">
        <v>166</v>
      </c>
      <c r="J134" s="64">
        <f>VLOOKUP(H134,'Metales Pesados 2025'!H134:W621,16,FALSE)</f>
        <v>44</v>
      </c>
      <c r="K134" s="36">
        <f>VLOOKUP(H134,'Metales Pesados 2025'!H134:AJ621,29,FALSE)</f>
        <v>1</v>
      </c>
      <c r="L134" s="60">
        <f>VLOOKUP(H134,'Metales Pesados 2025'!H134:AW621,42,FALSE)</f>
        <v>42</v>
      </c>
      <c r="M134" s="36">
        <f>VLOOKUP(H134,'Metales Pesados 2025'!H134:BJ621,55,FALSE)</f>
        <v>0</v>
      </c>
      <c r="N134" s="36">
        <f>VLOOKUP(H134,'Metales Pesados 2025'!H134:BW621,68,FALSE)</f>
        <v>0</v>
      </c>
      <c r="O134" s="36">
        <f>VLOOKUP(H134,'Metales Pesados 2025'!H134:CJ621,81,FALSE)</f>
        <v>0</v>
      </c>
      <c r="P134" s="60">
        <f>VLOOKUP(H134,'Metales Pesados 2025'!H134:CW621,94,FALSE)</f>
        <v>0</v>
      </c>
    </row>
    <row r="135" spans="1:16" ht="13.05" customHeight="1" x14ac:dyDescent="0.2">
      <c r="A135" s="46" t="s">
        <v>6</v>
      </c>
      <c r="B135" s="46" t="s">
        <v>155</v>
      </c>
      <c r="C135" s="91">
        <v>400</v>
      </c>
      <c r="D135" s="46" t="s">
        <v>634</v>
      </c>
      <c r="E135" s="46" t="s">
        <v>19</v>
      </c>
      <c r="F135" s="46" t="s">
        <v>156</v>
      </c>
      <c r="G135" s="47" t="s">
        <v>33</v>
      </c>
      <c r="H135" s="72">
        <v>6727</v>
      </c>
      <c r="I135" s="49" t="s">
        <v>167</v>
      </c>
      <c r="J135" s="64">
        <f>VLOOKUP(H135,'Metales Pesados 2025'!H135:W622,16,FALSE)</f>
        <v>0</v>
      </c>
      <c r="K135" s="36">
        <f>VLOOKUP(H135,'Metales Pesados 2025'!H135:AJ622,29,FALSE)</f>
        <v>0</v>
      </c>
      <c r="L135" s="60">
        <f>VLOOKUP(H135,'Metales Pesados 2025'!H135:AW622,42,FALSE)</f>
        <v>0</v>
      </c>
      <c r="M135" s="36">
        <f>VLOOKUP(H135,'Metales Pesados 2025'!H135:BJ622,55,FALSE)</f>
        <v>0</v>
      </c>
      <c r="N135" s="36">
        <f>VLOOKUP(H135,'Metales Pesados 2025'!H135:BW622,68,FALSE)</f>
        <v>0</v>
      </c>
      <c r="O135" s="36">
        <f>VLOOKUP(H135,'Metales Pesados 2025'!H135:CJ622,81,FALSE)</f>
        <v>0</v>
      </c>
      <c r="P135" s="60">
        <f>VLOOKUP(H135,'Metales Pesados 2025'!H135:CW622,94,FALSE)</f>
        <v>0</v>
      </c>
    </row>
    <row r="136" spans="1:16" ht="13.05" customHeight="1" x14ac:dyDescent="0.2">
      <c r="A136" s="46" t="s">
        <v>6</v>
      </c>
      <c r="B136" s="46" t="s">
        <v>155</v>
      </c>
      <c r="C136" s="91">
        <v>400</v>
      </c>
      <c r="D136" s="46" t="s">
        <v>634</v>
      </c>
      <c r="E136" s="46" t="s">
        <v>19</v>
      </c>
      <c r="F136" s="46" t="s">
        <v>156</v>
      </c>
      <c r="G136" s="47" t="s">
        <v>33</v>
      </c>
      <c r="H136" s="73">
        <v>24407</v>
      </c>
      <c r="I136" s="49" t="s">
        <v>168</v>
      </c>
      <c r="J136" s="64">
        <f>VLOOKUP(H136,'Metales Pesados 2025'!H136:W623,16,FALSE)</f>
        <v>105</v>
      </c>
      <c r="K136" s="36">
        <f>VLOOKUP(H136,'Metales Pesados 2025'!H136:AJ623,29,FALSE)</f>
        <v>0</v>
      </c>
      <c r="L136" s="60">
        <f>VLOOKUP(H136,'Metales Pesados 2025'!H136:AW623,42,FALSE)</f>
        <v>100</v>
      </c>
      <c r="M136" s="36">
        <f>VLOOKUP(H136,'Metales Pesados 2025'!H136:BJ623,55,FALSE)</f>
        <v>0</v>
      </c>
      <c r="N136" s="36">
        <f>VLOOKUP(H136,'Metales Pesados 2025'!H136:BW623,68,FALSE)</f>
        <v>0</v>
      </c>
      <c r="O136" s="36">
        <f>VLOOKUP(H136,'Metales Pesados 2025'!H136:CJ623,81,FALSE)</f>
        <v>0</v>
      </c>
      <c r="P136" s="60">
        <f>VLOOKUP(H136,'Metales Pesados 2025'!H136:CW623,94,FALSE)</f>
        <v>0</v>
      </c>
    </row>
    <row r="137" spans="1:16" ht="13.05" customHeight="1" x14ac:dyDescent="0.2">
      <c r="A137" s="46" t="s">
        <v>169</v>
      </c>
      <c r="B137" s="46" t="s">
        <v>170</v>
      </c>
      <c r="C137" s="91">
        <v>400</v>
      </c>
      <c r="D137" s="46" t="s">
        <v>634</v>
      </c>
      <c r="E137" s="46" t="s">
        <v>19</v>
      </c>
      <c r="F137" s="46" t="s">
        <v>171</v>
      </c>
      <c r="G137" s="47" t="s">
        <v>31</v>
      </c>
      <c r="H137" s="71">
        <v>53</v>
      </c>
      <c r="I137" s="49" t="s">
        <v>171</v>
      </c>
      <c r="J137" s="64">
        <f>VLOOKUP(H137,'Metales Pesados 2025'!H137:W624,16,FALSE)</f>
        <v>178</v>
      </c>
      <c r="K137" s="36">
        <f>VLOOKUP(H137,'Metales Pesados 2025'!H137:AJ624,29,FALSE)</f>
        <v>0</v>
      </c>
      <c r="L137" s="60">
        <f>VLOOKUP(H137,'Metales Pesados 2025'!H137:AW624,42,FALSE)</f>
        <v>174</v>
      </c>
      <c r="M137" s="36">
        <f>VLOOKUP(H137,'Metales Pesados 2025'!H137:BJ624,55,FALSE)</f>
        <v>0</v>
      </c>
      <c r="N137" s="36">
        <f>VLOOKUP(H137,'Metales Pesados 2025'!H137:BW624,68,FALSE)</f>
        <v>0</v>
      </c>
      <c r="O137" s="36">
        <f>VLOOKUP(H137,'Metales Pesados 2025'!H137:CJ624,81,FALSE)</f>
        <v>0</v>
      </c>
      <c r="P137" s="60">
        <f>VLOOKUP(H137,'Metales Pesados 2025'!H137:CW624,94,FALSE)</f>
        <v>0</v>
      </c>
    </row>
    <row r="138" spans="1:16" ht="13.05" customHeight="1" x14ac:dyDescent="0.2">
      <c r="A138" s="46" t="s">
        <v>169</v>
      </c>
      <c r="B138" s="46" t="s">
        <v>170</v>
      </c>
      <c r="C138" s="91">
        <v>400</v>
      </c>
      <c r="D138" s="46" t="s">
        <v>634</v>
      </c>
      <c r="E138" s="46" t="s">
        <v>19</v>
      </c>
      <c r="F138" s="46" t="s">
        <v>171</v>
      </c>
      <c r="G138" s="47" t="s">
        <v>33</v>
      </c>
      <c r="H138" s="71">
        <v>278</v>
      </c>
      <c r="I138" s="49" t="s">
        <v>172</v>
      </c>
      <c r="J138" s="64">
        <f>VLOOKUP(H138,'Metales Pesados 2025'!H138:W625,16,FALSE)</f>
        <v>0</v>
      </c>
      <c r="K138" s="36">
        <f>VLOOKUP(H138,'Metales Pesados 2025'!H138:AJ625,29,FALSE)</f>
        <v>0</v>
      </c>
      <c r="L138" s="60">
        <f>VLOOKUP(H138,'Metales Pesados 2025'!H138:AW625,42,FALSE)</f>
        <v>0</v>
      </c>
      <c r="M138" s="36">
        <f>VLOOKUP(H138,'Metales Pesados 2025'!H138:BJ625,55,FALSE)</f>
        <v>0</v>
      </c>
      <c r="N138" s="36">
        <f>VLOOKUP(H138,'Metales Pesados 2025'!H138:BW625,68,FALSE)</f>
        <v>0</v>
      </c>
      <c r="O138" s="36">
        <f>VLOOKUP(H138,'Metales Pesados 2025'!H138:CJ625,81,FALSE)</f>
        <v>0</v>
      </c>
      <c r="P138" s="60">
        <f>VLOOKUP(H138,'Metales Pesados 2025'!H138:CW625,94,FALSE)</f>
        <v>0</v>
      </c>
    </row>
    <row r="139" spans="1:16" ht="13.05" customHeight="1" x14ac:dyDescent="0.2">
      <c r="A139" s="46" t="s">
        <v>173</v>
      </c>
      <c r="B139" s="46" t="s">
        <v>174</v>
      </c>
      <c r="C139" s="91">
        <v>400</v>
      </c>
      <c r="D139" s="46" t="s">
        <v>634</v>
      </c>
      <c r="E139" s="46" t="s">
        <v>174</v>
      </c>
      <c r="F139" s="46" t="s">
        <v>175</v>
      </c>
      <c r="G139" s="47" t="s">
        <v>27</v>
      </c>
      <c r="H139" s="70">
        <v>118</v>
      </c>
      <c r="I139" s="49" t="s">
        <v>176</v>
      </c>
      <c r="J139" s="64">
        <f>VLOOKUP(H139,'Metales Pesados 2025'!H139:W626,16,FALSE)</f>
        <v>1</v>
      </c>
      <c r="K139" s="36">
        <f>VLOOKUP(H139,'Metales Pesados 2025'!H139:AJ626,29,FALSE)</f>
        <v>0</v>
      </c>
      <c r="L139" s="60">
        <f>VLOOKUP(H139,'Metales Pesados 2025'!H139:AW626,42,FALSE)</f>
        <v>1</v>
      </c>
      <c r="M139" s="36">
        <f>VLOOKUP(H139,'Metales Pesados 2025'!H139:BJ626,55,FALSE)</f>
        <v>0</v>
      </c>
      <c r="N139" s="36">
        <f>VLOOKUP(H139,'Metales Pesados 2025'!H139:BW626,68,FALSE)</f>
        <v>0</v>
      </c>
      <c r="O139" s="36">
        <f>VLOOKUP(H139,'Metales Pesados 2025'!H139:CJ626,81,FALSE)</f>
        <v>0</v>
      </c>
      <c r="P139" s="60">
        <f>VLOOKUP(H139,'Metales Pesados 2025'!H139:CW626,94,FALSE)</f>
        <v>0</v>
      </c>
    </row>
    <row r="140" spans="1:16" ht="13.05" customHeight="1" x14ac:dyDescent="0.2">
      <c r="A140" s="46" t="s">
        <v>173</v>
      </c>
      <c r="B140" s="46" t="s">
        <v>174</v>
      </c>
      <c r="C140" s="91">
        <v>400</v>
      </c>
      <c r="D140" s="46" t="s">
        <v>634</v>
      </c>
      <c r="E140" s="46" t="s">
        <v>174</v>
      </c>
      <c r="F140" s="46" t="s">
        <v>175</v>
      </c>
      <c r="G140" s="47" t="s">
        <v>33</v>
      </c>
      <c r="H140" s="70">
        <v>119</v>
      </c>
      <c r="I140" s="49" t="s">
        <v>177</v>
      </c>
      <c r="J140" s="64">
        <f>VLOOKUP(H140,'Metales Pesados 2025'!H140:W627,16,FALSE)</f>
        <v>0</v>
      </c>
      <c r="K140" s="36">
        <f>VLOOKUP(H140,'Metales Pesados 2025'!H140:AJ627,29,FALSE)</f>
        <v>0</v>
      </c>
      <c r="L140" s="60">
        <f>VLOOKUP(H140,'Metales Pesados 2025'!H140:AW627,42,FALSE)</f>
        <v>0</v>
      </c>
      <c r="M140" s="36">
        <f>VLOOKUP(H140,'Metales Pesados 2025'!H140:BJ627,55,FALSE)</f>
        <v>0</v>
      </c>
      <c r="N140" s="36">
        <f>VLOOKUP(H140,'Metales Pesados 2025'!H140:BW627,68,FALSE)</f>
        <v>0</v>
      </c>
      <c r="O140" s="36">
        <f>VLOOKUP(H140,'Metales Pesados 2025'!H140:CJ627,81,FALSE)</f>
        <v>0</v>
      </c>
      <c r="P140" s="60">
        <f>VLOOKUP(H140,'Metales Pesados 2025'!H140:CW627,94,FALSE)</f>
        <v>0</v>
      </c>
    </row>
    <row r="141" spans="1:16" ht="13.05" customHeight="1" x14ac:dyDescent="0.2">
      <c r="A141" s="46" t="s">
        <v>173</v>
      </c>
      <c r="B141" s="46" t="s">
        <v>174</v>
      </c>
      <c r="C141" s="91">
        <v>400</v>
      </c>
      <c r="D141" s="46" t="s">
        <v>634</v>
      </c>
      <c r="E141" s="46" t="s">
        <v>174</v>
      </c>
      <c r="F141" s="46" t="s">
        <v>175</v>
      </c>
      <c r="G141" s="47" t="s">
        <v>33</v>
      </c>
      <c r="H141" s="70">
        <v>120</v>
      </c>
      <c r="I141" s="49" t="s">
        <v>178</v>
      </c>
      <c r="J141" s="64">
        <f>VLOOKUP(H141,'Metales Pesados 2025'!H141:W628,16,FALSE)</f>
        <v>0</v>
      </c>
      <c r="K141" s="36">
        <f>VLOOKUP(H141,'Metales Pesados 2025'!H141:AJ628,29,FALSE)</f>
        <v>0</v>
      </c>
      <c r="L141" s="60">
        <f>VLOOKUP(H141,'Metales Pesados 2025'!H141:AW628,42,FALSE)</f>
        <v>0</v>
      </c>
      <c r="M141" s="36">
        <f>VLOOKUP(H141,'Metales Pesados 2025'!H141:BJ628,55,FALSE)</f>
        <v>0</v>
      </c>
      <c r="N141" s="36">
        <f>VLOOKUP(H141,'Metales Pesados 2025'!H141:BW628,68,FALSE)</f>
        <v>0</v>
      </c>
      <c r="O141" s="36">
        <f>VLOOKUP(H141,'Metales Pesados 2025'!H141:CJ628,81,FALSE)</f>
        <v>0</v>
      </c>
      <c r="P141" s="60">
        <f>VLOOKUP(H141,'Metales Pesados 2025'!H141:CW628,94,FALSE)</f>
        <v>0</v>
      </c>
    </row>
    <row r="142" spans="1:16" ht="13.05" customHeight="1" x14ac:dyDescent="0.2">
      <c r="A142" s="46" t="s">
        <v>173</v>
      </c>
      <c r="B142" s="46" t="s">
        <v>174</v>
      </c>
      <c r="C142" s="91">
        <v>400</v>
      </c>
      <c r="D142" s="46" t="s">
        <v>634</v>
      </c>
      <c r="E142" s="46" t="s">
        <v>174</v>
      </c>
      <c r="F142" s="46" t="s">
        <v>175</v>
      </c>
      <c r="G142" s="47" t="s">
        <v>33</v>
      </c>
      <c r="H142" s="70">
        <v>121</v>
      </c>
      <c r="I142" s="49" t="s">
        <v>179</v>
      </c>
      <c r="J142" s="64">
        <f>VLOOKUP(H142,'Metales Pesados 2025'!H142:W629,16,FALSE)</f>
        <v>0</v>
      </c>
      <c r="K142" s="36">
        <f>VLOOKUP(H142,'Metales Pesados 2025'!H142:AJ629,29,FALSE)</f>
        <v>0</v>
      </c>
      <c r="L142" s="60">
        <f>VLOOKUP(H142,'Metales Pesados 2025'!H142:AW629,42,FALSE)</f>
        <v>0</v>
      </c>
      <c r="M142" s="36">
        <f>VLOOKUP(H142,'Metales Pesados 2025'!H142:BJ629,55,FALSE)</f>
        <v>0</v>
      </c>
      <c r="N142" s="36">
        <f>VLOOKUP(H142,'Metales Pesados 2025'!H142:BW629,68,FALSE)</f>
        <v>0</v>
      </c>
      <c r="O142" s="36">
        <f>VLOOKUP(H142,'Metales Pesados 2025'!H142:CJ629,81,FALSE)</f>
        <v>0</v>
      </c>
      <c r="P142" s="60">
        <f>VLOOKUP(H142,'Metales Pesados 2025'!H142:CW629,94,FALSE)</f>
        <v>0</v>
      </c>
    </row>
    <row r="143" spans="1:16" ht="13.05" customHeight="1" x14ac:dyDescent="0.2">
      <c r="A143" s="46" t="s">
        <v>173</v>
      </c>
      <c r="B143" s="46" t="s">
        <v>174</v>
      </c>
      <c r="C143" s="91">
        <v>400</v>
      </c>
      <c r="D143" s="46" t="s">
        <v>634</v>
      </c>
      <c r="E143" s="46" t="s">
        <v>174</v>
      </c>
      <c r="F143" s="46" t="s">
        <v>175</v>
      </c>
      <c r="G143" s="47" t="s">
        <v>33</v>
      </c>
      <c r="H143" s="70">
        <v>76</v>
      </c>
      <c r="I143" s="49" t="s">
        <v>180</v>
      </c>
      <c r="J143" s="64">
        <f>VLOOKUP(H143,'Metales Pesados 2025'!H143:W630,16,FALSE)</f>
        <v>0</v>
      </c>
      <c r="K143" s="36">
        <f>VLOOKUP(H143,'Metales Pesados 2025'!H143:AJ630,29,FALSE)</f>
        <v>0</v>
      </c>
      <c r="L143" s="60">
        <f>VLOOKUP(H143,'Metales Pesados 2025'!H143:AW630,42,FALSE)</f>
        <v>0</v>
      </c>
      <c r="M143" s="36">
        <f>VLOOKUP(H143,'Metales Pesados 2025'!H143:BJ630,55,FALSE)</f>
        <v>0</v>
      </c>
      <c r="N143" s="36">
        <f>VLOOKUP(H143,'Metales Pesados 2025'!H143:BW630,68,FALSE)</f>
        <v>0</v>
      </c>
      <c r="O143" s="36">
        <f>VLOOKUP(H143,'Metales Pesados 2025'!H143:CJ630,81,FALSE)</f>
        <v>0</v>
      </c>
      <c r="P143" s="60">
        <f>VLOOKUP(H143,'Metales Pesados 2025'!H143:CW630,94,FALSE)</f>
        <v>0</v>
      </c>
    </row>
    <row r="144" spans="1:16" ht="13.05" customHeight="1" x14ac:dyDescent="0.2">
      <c r="A144" s="46" t="s">
        <v>173</v>
      </c>
      <c r="B144" s="46" t="s">
        <v>181</v>
      </c>
      <c r="C144" s="91">
        <v>400</v>
      </c>
      <c r="D144" s="46" t="s">
        <v>634</v>
      </c>
      <c r="E144" s="46" t="s">
        <v>174</v>
      </c>
      <c r="F144" s="46" t="s">
        <v>181</v>
      </c>
      <c r="G144" s="47" t="s">
        <v>31</v>
      </c>
      <c r="H144" s="71">
        <v>123</v>
      </c>
      <c r="I144" s="49" t="s">
        <v>181</v>
      </c>
      <c r="J144" s="64">
        <f>VLOOKUP(H144,'Metales Pesados 2025'!H144:W631,16,FALSE)</f>
        <v>0</v>
      </c>
      <c r="K144" s="36">
        <f>VLOOKUP(H144,'Metales Pesados 2025'!H144:AJ631,29,FALSE)</f>
        <v>0</v>
      </c>
      <c r="L144" s="60">
        <f>VLOOKUP(H144,'Metales Pesados 2025'!H144:AW631,42,FALSE)</f>
        <v>0</v>
      </c>
      <c r="M144" s="36">
        <f>VLOOKUP(H144,'Metales Pesados 2025'!H144:BJ631,55,FALSE)</f>
        <v>0</v>
      </c>
      <c r="N144" s="36">
        <f>VLOOKUP(H144,'Metales Pesados 2025'!H144:BW631,68,FALSE)</f>
        <v>0</v>
      </c>
      <c r="O144" s="36">
        <f>VLOOKUP(H144,'Metales Pesados 2025'!H144:CJ631,81,FALSE)</f>
        <v>0</v>
      </c>
      <c r="P144" s="60">
        <f>VLOOKUP(H144,'Metales Pesados 2025'!H144:CW631,94,FALSE)</f>
        <v>0</v>
      </c>
    </row>
    <row r="145" spans="1:16" ht="13.05" customHeight="1" x14ac:dyDescent="0.2">
      <c r="A145" s="46" t="s">
        <v>173</v>
      </c>
      <c r="B145" s="46" t="s">
        <v>181</v>
      </c>
      <c r="C145" s="91">
        <v>400</v>
      </c>
      <c r="D145" s="46" t="s">
        <v>634</v>
      </c>
      <c r="E145" s="46" t="s">
        <v>174</v>
      </c>
      <c r="F145" s="46" t="s">
        <v>181</v>
      </c>
      <c r="G145" s="47" t="s">
        <v>33</v>
      </c>
      <c r="H145" s="71">
        <v>124</v>
      </c>
      <c r="I145" s="49" t="s">
        <v>182</v>
      </c>
      <c r="J145" s="64">
        <f>VLOOKUP(H145,'Metales Pesados 2025'!H145:W632,16,FALSE)</f>
        <v>0</v>
      </c>
      <c r="K145" s="36">
        <f>VLOOKUP(H145,'Metales Pesados 2025'!H145:AJ632,29,FALSE)</f>
        <v>0</v>
      </c>
      <c r="L145" s="60">
        <f>VLOOKUP(H145,'Metales Pesados 2025'!H145:AW632,42,FALSE)</f>
        <v>0</v>
      </c>
      <c r="M145" s="36">
        <f>VLOOKUP(H145,'Metales Pesados 2025'!H145:BJ632,55,FALSE)</f>
        <v>0</v>
      </c>
      <c r="N145" s="36">
        <f>VLOOKUP(H145,'Metales Pesados 2025'!H145:BW632,68,FALSE)</f>
        <v>0</v>
      </c>
      <c r="O145" s="36">
        <f>VLOOKUP(H145,'Metales Pesados 2025'!H145:CJ632,81,FALSE)</f>
        <v>0</v>
      </c>
      <c r="P145" s="60">
        <f>VLOOKUP(H145,'Metales Pesados 2025'!H145:CW632,94,FALSE)</f>
        <v>0</v>
      </c>
    </row>
    <row r="146" spans="1:16" ht="13.05" customHeight="1" x14ac:dyDescent="0.2">
      <c r="A146" s="46" t="s">
        <v>173</v>
      </c>
      <c r="B146" s="46" t="s">
        <v>181</v>
      </c>
      <c r="C146" s="91">
        <v>400</v>
      </c>
      <c r="D146" s="46" t="s">
        <v>634</v>
      </c>
      <c r="E146" s="46" t="s">
        <v>174</v>
      </c>
      <c r="F146" s="46" t="s">
        <v>181</v>
      </c>
      <c r="G146" s="47" t="s">
        <v>33</v>
      </c>
      <c r="H146" s="71">
        <v>290</v>
      </c>
      <c r="I146" s="49" t="s">
        <v>183</v>
      </c>
      <c r="J146" s="64">
        <f>VLOOKUP(H146,'Metales Pesados 2025'!H146:W633,16,FALSE)</f>
        <v>0</v>
      </c>
      <c r="K146" s="36">
        <f>VLOOKUP(H146,'Metales Pesados 2025'!H146:AJ633,29,FALSE)</f>
        <v>0</v>
      </c>
      <c r="L146" s="60">
        <f>VLOOKUP(H146,'Metales Pesados 2025'!H146:AW633,42,FALSE)</f>
        <v>0</v>
      </c>
      <c r="M146" s="36">
        <f>VLOOKUP(H146,'Metales Pesados 2025'!H146:BJ633,55,FALSE)</f>
        <v>0</v>
      </c>
      <c r="N146" s="36">
        <f>VLOOKUP(H146,'Metales Pesados 2025'!H146:BW633,68,FALSE)</f>
        <v>0</v>
      </c>
      <c r="O146" s="36">
        <f>VLOOKUP(H146,'Metales Pesados 2025'!H146:CJ633,81,FALSE)</f>
        <v>0</v>
      </c>
      <c r="P146" s="60">
        <f>VLOOKUP(H146,'Metales Pesados 2025'!H146:CW633,94,FALSE)</f>
        <v>0</v>
      </c>
    </row>
    <row r="147" spans="1:16" s="3" customFormat="1" ht="13.05" customHeight="1" x14ac:dyDescent="0.2">
      <c r="A147" s="46" t="s">
        <v>173</v>
      </c>
      <c r="B147" s="46" t="s">
        <v>181</v>
      </c>
      <c r="C147" s="91">
        <v>400</v>
      </c>
      <c r="D147" s="46" t="s">
        <v>634</v>
      </c>
      <c r="E147" s="46" t="s">
        <v>174</v>
      </c>
      <c r="F147" s="46" t="s">
        <v>181</v>
      </c>
      <c r="G147" s="47" t="s">
        <v>33</v>
      </c>
      <c r="H147" s="71">
        <v>21348</v>
      </c>
      <c r="I147" s="49" t="s">
        <v>184</v>
      </c>
      <c r="J147" s="64">
        <f>VLOOKUP(H147,'Metales Pesados 2025'!H147:W634,16,FALSE)</f>
        <v>0</v>
      </c>
      <c r="K147" s="36">
        <f>VLOOKUP(H147,'Metales Pesados 2025'!H147:AJ634,29,FALSE)</f>
        <v>0</v>
      </c>
      <c r="L147" s="60">
        <f>VLOOKUP(H147,'Metales Pesados 2025'!H147:AW634,42,FALSE)</f>
        <v>0</v>
      </c>
      <c r="M147" s="36">
        <f>VLOOKUP(H147,'Metales Pesados 2025'!H147:BJ634,55,FALSE)</f>
        <v>0</v>
      </c>
      <c r="N147" s="36">
        <f>VLOOKUP(H147,'Metales Pesados 2025'!H147:BW634,68,FALSE)</f>
        <v>0</v>
      </c>
      <c r="O147" s="36">
        <f>VLOOKUP(H147,'Metales Pesados 2025'!H147:CJ634,81,FALSE)</f>
        <v>0</v>
      </c>
      <c r="P147" s="60">
        <f>VLOOKUP(H147,'Metales Pesados 2025'!H147:CW634,94,FALSE)</f>
        <v>0</v>
      </c>
    </row>
    <row r="148" spans="1:16" ht="13.05" customHeight="1" x14ac:dyDescent="0.2">
      <c r="A148" s="46" t="s">
        <v>173</v>
      </c>
      <c r="B148" s="46" t="s">
        <v>181</v>
      </c>
      <c r="C148" s="91">
        <v>400</v>
      </c>
      <c r="D148" s="46" t="s">
        <v>634</v>
      </c>
      <c r="E148" s="46" t="s">
        <v>174</v>
      </c>
      <c r="F148" s="46" t="s">
        <v>181</v>
      </c>
      <c r="G148" s="47" t="s">
        <v>33</v>
      </c>
      <c r="H148" s="71">
        <v>21349</v>
      </c>
      <c r="I148" s="49" t="s">
        <v>185</v>
      </c>
      <c r="J148" s="64">
        <f>VLOOKUP(H148,'Metales Pesados 2025'!H148:W635,16,FALSE)</f>
        <v>0</v>
      </c>
      <c r="K148" s="36">
        <f>VLOOKUP(H148,'Metales Pesados 2025'!H148:AJ635,29,FALSE)</f>
        <v>0</v>
      </c>
      <c r="L148" s="60">
        <f>VLOOKUP(H148,'Metales Pesados 2025'!H148:AW635,42,FALSE)</f>
        <v>0</v>
      </c>
      <c r="M148" s="36">
        <f>VLOOKUP(H148,'Metales Pesados 2025'!H148:BJ635,55,FALSE)</f>
        <v>0</v>
      </c>
      <c r="N148" s="36">
        <f>VLOOKUP(H148,'Metales Pesados 2025'!H148:BW635,68,FALSE)</f>
        <v>0</v>
      </c>
      <c r="O148" s="36">
        <f>VLOOKUP(H148,'Metales Pesados 2025'!H148:CJ635,81,FALSE)</f>
        <v>0</v>
      </c>
      <c r="P148" s="60">
        <f>VLOOKUP(H148,'Metales Pesados 2025'!H148:CW635,94,FALSE)</f>
        <v>0</v>
      </c>
    </row>
    <row r="149" spans="1:16" ht="13.05" customHeight="1" x14ac:dyDescent="0.2">
      <c r="A149" s="46" t="s">
        <v>173</v>
      </c>
      <c r="B149" s="46" t="s">
        <v>186</v>
      </c>
      <c r="C149" s="91">
        <v>400</v>
      </c>
      <c r="D149" s="46" t="s">
        <v>634</v>
      </c>
      <c r="E149" s="46" t="s">
        <v>174</v>
      </c>
      <c r="F149" s="46" t="s">
        <v>187</v>
      </c>
      <c r="G149" s="47" t="s">
        <v>31</v>
      </c>
      <c r="H149" s="70">
        <v>113</v>
      </c>
      <c r="I149" s="49" t="s">
        <v>188</v>
      </c>
      <c r="J149" s="64">
        <f>VLOOKUP(H149,'Metales Pesados 2025'!H149:W636,16,FALSE)</f>
        <v>68</v>
      </c>
      <c r="K149" s="36">
        <f>VLOOKUP(H149,'Metales Pesados 2025'!H149:AJ636,29,FALSE)</f>
        <v>0</v>
      </c>
      <c r="L149" s="60">
        <f>VLOOKUP(H149,'Metales Pesados 2025'!H149:AW636,42,FALSE)</f>
        <v>60</v>
      </c>
      <c r="M149" s="36">
        <f>VLOOKUP(H149,'Metales Pesados 2025'!H149:BJ636,55,FALSE)</f>
        <v>0</v>
      </c>
      <c r="N149" s="36">
        <f>VLOOKUP(H149,'Metales Pesados 2025'!H149:BW636,68,FALSE)</f>
        <v>0</v>
      </c>
      <c r="O149" s="36">
        <f>VLOOKUP(H149,'Metales Pesados 2025'!H149:CJ636,81,FALSE)</f>
        <v>0</v>
      </c>
      <c r="P149" s="60">
        <f>VLOOKUP(H149,'Metales Pesados 2025'!H149:CW636,94,FALSE)</f>
        <v>0</v>
      </c>
    </row>
    <row r="150" spans="1:16" ht="13.05" customHeight="1" x14ac:dyDescent="0.2">
      <c r="A150" s="46" t="s">
        <v>173</v>
      </c>
      <c r="B150" s="46" t="s">
        <v>186</v>
      </c>
      <c r="C150" s="91">
        <v>400</v>
      </c>
      <c r="D150" s="46" t="s">
        <v>634</v>
      </c>
      <c r="E150" s="46" t="s">
        <v>174</v>
      </c>
      <c r="F150" s="46" t="s">
        <v>187</v>
      </c>
      <c r="G150" s="47" t="s">
        <v>33</v>
      </c>
      <c r="H150" s="70">
        <v>114</v>
      </c>
      <c r="I150" s="49" t="s">
        <v>189</v>
      </c>
      <c r="J150" s="64">
        <f>VLOOKUP(H150,'Metales Pesados 2025'!H150:W637,16,FALSE)</f>
        <v>42</v>
      </c>
      <c r="K150" s="36">
        <f>VLOOKUP(H150,'Metales Pesados 2025'!H150:AJ637,29,FALSE)</f>
        <v>0</v>
      </c>
      <c r="L150" s="60">
        <f>VLOOKUP(H150,'Metales Pesados 2025'!H150:AW637,42,FALSE)</f>
        <v>39</v>
      </c>
      <c r="M150" s="36">
        <f>VLOOKUP(H150,'Metales Pesados 2025'!H150:BJ637,55,FALSE)</f>
        <v>0</v>
      </c>
      <c r="N150" s="36">
        <f>VLOOKUP(H150,'Metales Pesados 2025'!H150:BW637,68,FALSE)</f>
        <v>0</v>
      </c>
      <c r="O150" s="36">
        <f>VLOOKUP(H150,'Metales Pesados 2025'!H150:CJ637,81,FALSE)</f>
        <v>0</v>
      </c>
      <c r="P150" s="60">
        <f>VLOOKUP(H150,'Metales Pesados 2025'!H150:CW637,94,FALSE)</f>
        <v>0</v>
      </c>
    </row>
    <row r="151" spans="1:16" ht="13.05" customHeight="1" x14ac:dyDescent="0.2">
      <c r="A151" s="46" t="s">
        <v>173</v>
      </c>
      <c r="B151" s="46" t="s">
        <v>186</v>
      </c>
      <c r="C151" s="91">
        <v>400</v>
      </c>
      <c r="D151" s="46" t="s">
        <v>634</v>
      </c>
      <c r="E151" s="46" t="s">
        <v>174</v>
      </c>
      <c r="F151" s="46" t="s">
        <v>187</v>
      </c>
      <c r="G151" s="47" t="s">
        <v>33</v>
      </c>
      <c r="H151" s="70">
        <v>115</v>
      </c>
      <c r="I151" s="49" t="s">
        <v>190</v>
      </c>
      <c r="J151" s="64">
        <f>VLOOKUP(H151,'Metales Pesados 2025'!H151:W638,16,FALSE)</f>
        <v>41</v>
      </c>
      <c r="K151" s="36">
        <f>VLOOKUP(H151,'Metales Pesados 2025'!H151:AJ638,29,FALSE)</f>
        <v>0</v>
      </c>
      <c r="L151" s="60">
        <f>VLOOKUP(H151,'Metales Pesados 2025'!H151:AW638,42,FALSE)</f>
        <v>38</v>
      </c>
      <c r="M151" s="36">
        <f>VLOOKUP(H151,'Metales Pesados 2025'!H151:BJ638,55,FALSE)</f>
        <v>0</v>
      </c>
      <c r="N151" s="36">
        <f>VLOOKUP(H151,'Metales Pesados 2025'!H151:BW638,68,FALSE)</f>
        <v>0</v>
      </c>
      <c r="O151" s="36">
        <f>VLOOKUP(H151,'Metales Pesados 2025'!H151:CJ638,81,FALSE)</f>
        <v>0</v>
      </c>
      <c r="P151" s="60">
        <f>VLOOKUP(H151,'Metales Pesados 2025'!H151:CW638,94,FALSE)</f>
        <v>0</v>
      </c>
    </row>
    <row r="152" spans="1:16" ht="13.05" customHeight="1" x14ac:dyDescent="0.2">
      <c r="A152" s="46" t="s">
        <v>173</v>
      </c>
      <c r="B152" s="46" t="s">
        <v>186</v>
      </c>
      <c r="C152" s="91">
        <v>400</v>
      </c>
      <c r="D152" s="46" t="s">
        <v>634</v>
      </c>
      <c r="E152" s="46" t="s">
        <v>174</v>
      </c>
      <c r="F152" s="46" t="s">
        <v>187</v>
      </c>
      <c r="G152" s="47" t="s">
        <v>33</v>
      </c>
      <c r="H152" s="70">
        <v>116</v>
      </c>
      <c r="I152" s="49" t="s">
        <v>191</v>
      </c>
      <c r="J152" s="64">
        <f>VLOOKUP(H152,'Metales Pesados 2025'!H152:W639,16,FALSE)</f>
        <v>0</v>
      </c>
      <c r="K152" s="36">
        <f>VLOOKUP(H152,'Metales Pesados 2025'!H152:AJ639,29,FALSE)</f>
        <v>0</v>
      </c>
      <c r="L152" s="60">
        <f>VLOOKUP(H152,'Metales Pesados 2025'!H152:AW639,42,FALSE)</f>
        <v>0</v>
      </c>
      <c r="M152" s="36">
        <f>VLOOKUP(H152,'Metales Pesados 2025'!H152:BJ639,55,FALSE)</f>
        <v>0</v>
      </c>
      <c r="N152" s="36">
        <f>VLOOKUP(H152,'Metales Pesados 2025'!H152:BW639,68,FALSE)</f>
        <v>0</v>
      </c>
      <c r="O152" s="36">
        <f>VLOOKUP(H152,'Metales Pesados 2025'!H152:CJ639,81,FALSE)</f>
        <v>0</v>
      </c>
      <c r="P152" s="60">
        <f>VLOOKUP(H152,'Metales Pesados 2025'!H152:CW639,94,FALSE)</f>
        <v>0</v>
      </c>
    </row>
    <row r="153" spans="1:16" ht="13.05" customHeight="1" x14ac:dyDescent="0.2">
      <c r="A153" s="46" t="s">
        <v>173</v>
      </c>
      <c r="B153" s="46" t="s">
        <v>186</v>
      </c>
      <c r="C153" s="91">
        <v>400</v>
      </c>
      <c r="D153" s="46" t="s">
        <v>634</v>
      </c>
      <c r="E153" s="46" t="s">
        <v>174</v>
      </c>
      <c r="F153" s="46" t="s">
        <v>187</v>
      </c>
      <c r="G153" s="47" t="s">
        <v>33</v>
      </c>
      <c r="H153" s="70">
        <v>117</v>
      </c>
      <c r="I153" s="49" t="s">
        <v>192</v>
      </c>
      <c r="J153" s="64">
        <f>VLOOKUP(H153,'Metales Pesados 2025'!H153:W640,16,FALSE)</f>
        <v>136</v>
      </c>
      <c r="K153" s="36">
        <f>VLOOKUP(H153,'Metales Pesados 2025'!H153:AJ640,29,FALSE)</f>
        <v>0</v>
      </c>
      <c r="L153" s="60">
        <f>VLOOKUP(H153,'Metales Pesados 2025'!H153:AW640,42,FALSE)</f>
        <v>127</v>
      </c>
      <c r="M153" s="36">
        <f>VLOOKUP(H153,'Metales Pesados 2025'!H153:BJ640,55,FALSE)</f>
        <v>0</v>
      </c>
      <c r="N153" s="36">
        <f>VLOOKUP(H153,'Metales Pesados 2025'!H153:BW640,68,FALSE)</f>
        <v>0</v>
      </c>
      <c r="O153" s="36">
        <f>VLOOKUP(H153,'Metales Pesados 2025'!H153:CJ640,81,FALSE)</f>
        <v>0</v>
      </c>
      <c r="P153" s="60">
        <f>VLOOKUP(H153,'Metales Pesados 2025'!H153:CW640,94,FALSE)</f>
        <v>0</v>
      </c>
    </row>
    <row r="154" spans="1:16" ht="13.05" customHeight="1" x14ac:dyDescent="0.2">
      <c r="A154" s="46" t="s">
        <v>173</v>
      </c>
      <c r="B154" s="46" t="s">
        <v>186</v>
      </c>
      <c r="C154" s="91">
        <v>400</v>
      </c>
      <c r="D154" s="46" t="s">
        <v>634</v>
      </c>
      <c r="E154" s="46" t="s">
        <v>174</v>
      </c>
      <c r="F154" s="46" t="s">
        <v>187</v>
      </c>
      <c r="G154" s="47" t="s">
        <v>33</v>
      </c>
      <c r="H154" s="71">
        <v>6689</v>
      </c>
      <c r="I154" s="49" t="s">
        <v>193</v>
      </c>
      <c r="J154" s="64">
        <f>VLOOKUP(H154,'Metales Pesados 2025'!H154:W641,16,FALSE)</f>
        <v>0</v>
      </c>
      <c r="K154" s="36">
        <f>VLOOKUP(H154,'Metales Pesados 2025'!H154:AJ641,29,FALSE)</f>
        <v>0</v>
      </c>
      <c r="L154" s="60">
        <f>VLOOKUP(H154,'Metales Pesados 2025'!H154:AW641,42,FALSE)</f>
        <v>0</v>
      </c>
      <c r="M154" s="36">
        <f>VLOOKUP(H154,'Metales Pesados 2025'!H154:BJ641,55,FALSE)</f>
        <v>0</v>
      </c>
      <c r="N154" s="36">
        <f>VLOOKUP(H154,'Metales Pesados 2025'!H154:BW641,68,FALSE)</f>
        <v>0</v>
      </c>
      <c r="O154" s="36">
        <f>VLOOKUP(H154,'Metales Pesados 2025'!H154:CJ641,81,FALSE)</f>
        <v>0</v>
      </c>
      <c r="P154" s="60">
        <f>VLOOKUP(H154,'Metales Pesados 2025'!H154:CW641,94,FALSE)</f>
        <v>0</v>
      </c>
    </row>
    <row r="155" spans="1:16" ht="13.05" customHeight="1" x14ac:dyDescent="0.2">
      <c r="A155" s="46" t="s">
        <v>173</v>
      </c>
      <c r="B155" s="46" t="s">
        <v>186</v>
      </c>
      <c r="C155" s="91">
        <v>400</v>
      </c>
      <c r="D155" s="46" t="s">
        <v>634</v>
      </c>
      <c r="E155" s="46" t="s">
        <v>174</v>
      </c>
      <c r="F155" s="46" t="s">
        <v>187</v>
      </c>
      <c r="G155" s="47" t="s">
        <v>33</v>
      </c>
      <c r="H155" s="71">
        <v>10488</v>
      </c>
      <c r="I155" s="49" t="s">
        <v>194</v>
      </c>
      <c r="J155" s="64">
        <f>VLOOKUP(H155,'Metales Pesados 2025'!H155:W642,16,FALSE)</f>
        <v>108</v>
      </c>
      <c r="K155" s="36">
        <f>VLOOKUP(H155,'Metales Pesados 2025'!H155:AJ642,29,FALSE)</f>
        <v>0</v>
      </c>
      <c r="L155" s="60">
        <f>VLOOKUP(H155,'Metales Pesados 2025'!H155:AW642,42,FALSE)</f>
        <v>95</v>
      </c>
      <c r="M155" s="36">
        <f>VLOOKUP(H155,'Metales Pesados 2025'!H155:BJ642,55,FALSE)</f>
        <v>0</v>
      </c>
      <c r="N155" s="36">
        <f>VLOOKUP(H155,'Metales Pesados 2025'!H155:BW642,68,FALSE)</f>
        <v>0</v>
      </c>
      <c r="O155" s="36">
        <f>VLOOKUP(H155,'Metales Pesados 2025'!H155:CJ642,81,FALSE)</f>
        <v>0</v>
      </c>
      <c r="P155" s="60">
        <f>VLOOKUP(H155,'Metales Pesados 2025'!H155:CW642,94,FALSE)</f>
        <v>0</v>
      </c>
    </row>
    <row r="156" spans="1:16" ht="13.05" customHeight="1" x14ac:dyDescent="0.2">
      <c r="A156" s="46" t="s">
        <v>173</v>
      </c>
      <c r="B156" s="46" t="s">
        <v>186</v>
      </c>
      <c r="C156" s="91">
        <v>400</v>
      </c>
      <c r="D156" s="46" t="s">
        <v>634</v>
      </c>
      <c r="E156" s="46" t="s">
        <v>174</v>
      </c>
      <c r="F156" s="46" t="s">
        <v>187</v>
      </c>
      <c r="G156" s="47" t="s">
        <v>33</v>
      </c>
      <c r="H156" s="74">
        <v>24047</v>
      </c>
      <c r="I156" s="51" t="s">
        <v>195</v>
      </c>
      <c r="J156" s="64">
        <f>VLOOKUP(H156,'Metales Pesados 2025'!H156:W643,16,FALSE)</f>
        <v>28</v>
      </c>
      <c r="K156" s="36">
        <f>VLOOKUP(H156,'Metales Pesados 2025'!H156:AJ643,29,FALSE)</f>
        <v>0</v>
      </c>
      <c r="L156" s="60">
        <f>VLOOKUP(H156,'Metales Pesados 2025'!H156:AW643,42,FALSE)</f>
        <v>25</v>
      </c>
      <c r="M156" s="36">
        <f>VLOOKUP(H156,'Metales Pesados 2025'!H156:BJ643,55,FALSE)</f>
        <v>0</v>
      </c>
      <c r="N156" s="36">
        <f>VLOOKUP(H156,'Metales Pesados 2025'!H156:BW643,68,FALSE)</f>
        <v>0</v>
      </c>
      <c r="O156" s="36">
        <f>VLOOKUP(H156,'Metales Pesados 2025'!H156:CJ643,81,FALSE)</f>
        <v>0</v>
      </c>
      <c r="P156" s="60">
        <f>VLOOKUP(H156,'Metales Pesados 2025'!H156:CW643,94,FALSE)</f>
        <v>0</v>
      </c>
    </row>
    <row r="157" spans="1:16" ht="13.05" customHeight="1" x14ac:dyDescent="0.2">
      <c r="A157" s="46" t="s">
        <v>173</v>
      </c>
      <c r="B157" s="46" t="s">
        <v>196</v>
      </c>
      <c r="C157" s="91">
        <v>400</v>
      </c>
      <c r="D157" s="46" t="s">
        <v>634</v>
      </c>
      <c r="E157" s="46" t="s">
        <v>174</v>
      </c>
      <c r="F157" s="46" t="s">
        <v>197</v>
      </c>
      <c r="G157" s="47" t="s">
        <v>135</v>
      </c>
      <c r="H157" s="71">
        <v>125</v>
      </c>
      <c r="I157" s="49" t="s">
        <v>198</v>
      </c>
      <c r="J157" s="64">
        <f>VLOOKUP(H157,'Metales Pesados 2025'!H157:W644,16,FALSE)</f>
        <v>4</v>
      </c>
      <c r="K157" s="36">
        <f>VLOOKUP(H157,'Metales Pesados 2025'!H157:AJ644,29,FALSE)</f>
        <v>0</v>
      </c>
      <c r="L157" s="60">
        <f>VLOOKUP(H157,'Metales Pesados 2025'!H157:AW644,42,FALSE)</f>
        <v>2</v>
      </c>
      <c r="M157" s="36">
        <f>VLOOKUP(H157,'Metales Pesados 2025'!H157:BJ644,55,FALSE)</f>
        <v>0</v>
      </c>
      <c r="N157" s="36">
        <f>VLOOKUP(H157,'Metales Pesados 2025'!H157:BW644,68,FALSE)</f>
        <v>0</v>
      </c>
      <c r="O157" s="36">
        <f>VLOOKUP(H157,'Metales Pesados 2025'!H157:CJ644,81,FALSE)</f>
        <v>0</v>
      </c>
      <c r="P157" s="60">
        <f>VLOOKUP(H157,'Metales Pesados 2025'!H157:CW644,94,FALSE)</f>
        <v>0</v>
      </c>
    </row>
    <row r="158" spans="1:16" ht="13.05" customHeight="1" x14ac:dyDescent="0.2">
      <c r="A158" s="46" t="s">
        <v>173</v>
      </c>
      <c r="B158" s="46" t="s">
        <v>196</v>
      </c>
      <c r="C158" s="91">
        <v>400</v>
      </c>
      <c r="D158" s="46" t="s">
        <v>634</v>
      </c>
      <c r="E158" s="46" t="s">
        <v>174</v>
      </c>
      <c r="F158" s="46" t="s">
        <v>197</v>
      </c>
      <c r="G158" s="47" t="s">
        <v>33</v>
      </c>
      <c r="H158" s="71">
        <v>126</v>
      </c>
      <c r="I158" s="49" t="s">
        <v>199</v>
      </c>
      <c r="J158" s="64">
        <f>VLOOKUP(H158,'Metales Pesados 2025'!H158:W645,16,FALSE)</f>
        <v>0</v>
      </c>
      <c r="K158" s="36">
        <f>VLOOKUP(H158,'Metales Pesados 2025'!H158:AJ645,29,FALSE)</f>
        <v>0</v>
      </c>
      <c r="L158" s="60">
        <f>VLOOKUP(H158,'Metales Pesados 2025'!H158:AW645,42,FALSE)</f>
        <v>0</v>
      </c>
      <c r="M158" s="36">
        <f>VLOOKUP(H158,'Metales Pesados 2025'!H158:BJ645,55,FALSE)</f>
        <v>0</v>
      </c>
      <c r="N158" s="36">
        <f>VLOOKUP(H158,'Metales Pesados 2025'!H158:BW645,68,FALSE)</f>
        <v>0</v>
      </c>
      <c r="O158" s="36">
        <f>VLOOKUP(H158,'Metales Pesados 2025'!H158:CJ645,81,FALSE)</f>
        <v>0</v>
      </c>
      <c r="P158" s="60">
        <f>VLOOKUP(H158,'Metales Pesados 2025'!H158:CW645,94,FALSE)</f>
        <v>0</v>
      </c>
    </row>
    <row r="159" spans="1:16" ht="13.05" customHeight="1" x14ac:dyDescent="0.2">
      <c r="A159" s="46" t="s">
        <v>173</v>
      </c>
      <c r="B159" s="46" t="s">
        <v>196</v>
      </c>
      <c r="C159" s="91">
        <v>400</v>
      </c>
      <c r="D159" s="46" t="s">
        <v>634</v>
      </c>
      <c r="E159" s="46" t="s">
        <v>174</v>
      </c>
      <c r="F159" s="46" t="s">
        <v>197</v>
      </c>
      <c r="G159" s="47" t="s">
        <v>33</v>
      </c>
      <c r="H159" s="71">
        <v>127</v>
      </c>
      <c r="I159" s="49" t="s">
        <v>200</v>
      </c>
      <c r="J159" s="64">
        <f>VLOOKUP(H159,'Metales Pesados 2025'!H159:W646,16,FALSE)</f>
        <v>0</v>
      </c>
      <c r="K159" s="36">
        <f>VLOOKUP(H159,'Metales Pesados 2025'!H159:AJ646,29,FALSE)</f>
        <v>0</v>
      </c>
      <c r="L159" s="60">
        <f>VLOOKUP(H159,'Metales Pesados 2025'!H159:AW646,42,FALSE)</f>
        <v>0</v>
      </c>
      <c r="M159" s="36">
        <f>VLOOKUP(H159,'Metales Pesados 2025'!H159:BJ646,55,FALSE)</f>
        <v>0</v>
      </c>
      <c r="N159" s="36">
        <f>VLOOKUP(H159,'Metales Pesados 2025'!H159:BW646,68,FALSE)</f>
        <v>0</v>
      </c>
      <c r="O159" s="36">
        <f>VLOOKUP(H159,'Metales Pesados 2025'!H159:CJ646,81,FALSE)</f>
        <v>0</v>
      </c>
      <c r="P159" s="60">
        <f>VLOOKUP(H159,'Metales Pesados 2025'!H159:CW646,94,FALSE)</f>
        <v>0</v>
      </c>
    </row>
    <row r="160" spans="1:16" ht="13.05" customHeight="1" x14ac:dyDescent="0.2">
      <c r="A160" s="46" t="s">
        <v>173</v>
      </c>
      <c r="B160" s="46" t="s">
        <v>196</v>
      </c>
      <c r="C160" s="91">
        <v>400</v>
      </c>
      <c r="D160" s="46" t="s">
        <v>634</v>
      </c>
      <c r="E160" s="46" t="s">
        <v>174</v>
      </c>
      <c r="F160" s="46" t="s">
        <v>197</v>
      </c>
      <c r="G160" s="47" t="s">
        <v>33</v>
      </c>
      <c r="H160" s="71">
        <v>128</v>
      </c>
      <c r="I160" s="49" t="s">
        <v>201</v>
      </c>
      <c r="J160" s="64">
        <f>VLOOKUP(H160,'Metales Pesados 2025'!H160:W647,16,FALSE)</f>
        <v>0</v>
      </c>
      <c r="K160" s="36">
        <f>VLOOKUP(H160,'Metales Pesados 2025'!H160:AJ647,29,FALSE)</f>
        <v>0</v>
      </c>
      <c r="L160" s="60">
        <f>VLOOKUP(H160,'Metales Pesados 2025'!H160:AW647,42,FALSE)</f>
        <v>0</v>
      </c>
      <c r="M160" s="36">
        <f>VLOOKUP(H160,'Metales Pesados 2025'!H160:BJ647,55,FALSE)</f>
        <v>0</v>
      </c>
      <c r="N160" s="36">
        <f>VLOOKUP(H160,'Metales Pesados 2025'!H160:BW647,68,FALSE)</f>
        <v>0</v>
      </c>
      <c r="O160" s="36">
        <f>VLOOKUP(H160,'Metales Pesados 2025'!H160:CJ647,81,FALSE)</f>
        <v>0</v>
      </c>
      <c r="P160" s="60">
        <f>VLOOKUP(H160,'Metales Pesados 2025'!H160:CW647,94,FALSE)</f>
        <v>0</v>
      </c>
    </row>
    <row r="161" spans="1:16" ht="13.05" customHeight="1" x14ac:dyDescent="0.2">
      <c r="A161" s="46" t="s">
        <v>173</v>
      </c>
      <c r="B161" s="46" t="s">
        <v>196</v>
      </c>
      <c r="C161" s="91">
        <v>400</v>
      </c>
      <c r="D161" s="46" t="s">
        <v>634</v>
      </c>
      <c r="E161" s="46" t="s">
        <v>174</v>
      </c>
      <c r="F161" s="46" t="s">
        <v>197</v>
      </c>
      <c r="G161" s="47" t="s">
        <v>31</v>
      </c>
      <c r="H161" s="70">
        <v>291</v>
      </c>
      <c r="I161" s="49" t="s">
        <v>202</v>
      </c>
      <c r="J161" s="64">
        <f>VLOOKUP(H161,'Metales Pesados 2025'!H161:W648,16,FALSE)</f>
        <v>0</v>
      </c>
      <c r="K161" s="36">
        <f>VLOOKUP(H161,'Metales Pesados 2025'!H161:AJ648,29,FALSE)</f>
        <v>0</v>
      </c>
      <c r="L161" s="60">
        <f>VLOOKUP(H161,'Metales Pesados 2025'!H161:AW648,42,FALSE)</f>
        <v>0</v>
      </c>
      <c r="M161" s="36">
        <f>VLOOKUP(H161,'Metales Pesados 2025'!H161:BJ648,55,FALSE)</f>
        <v>0</v>
      </c>
      <c r="N161" s="36">
        <f>VLOOKUP(H161,'Metales Pesados 2025'!H161:BW648,68,FALSE)</f>
        <v>0</v>
      </c>
      <c r="O161" s="36">
        <f>VLOOKUP(H161,'Metales Pesados 2025'!H161:CJ648,81,FALSE)</f>
        <v>0</v>
      </c>
      <c r="P161" s="60">
        <f>VLOOKUP(H161,'Metales Pesados 2025'!H161:CW648,94,FALSE)</f>
        <v>0</v>
      </c>
    </row>
    <row r="162" spans="1:16" ht="13.05" customHeight="1" x14ac:dyDescent="0.2">
      <c r="A162" s="46" t="s">
        <v>173</v>
      </c>
      <c r="B162" s="46" t="s">
        <v>174</v>
      </c>
      <c r="C162" s="91">
        <v>400</v>
      </c>
      <c r="D162" s="46" t="s">
        <v>634</v>
      </c>
      <c r="E162" s="46" t="s">
        <v>174</v>
      </c>
      <c r="F162" s="46" t="s">
        <v>197</v>
      </c>
      <c r="G162" s="47" t="s">
        <v>33</v>
      </c>
      <c r="H162" s="70">
        <v>122</v>
      </c>
      <c r="I162" s="49" t="s">
        <v>203</v>
      </c>
      <c r="J162" s="64">
        <f>VLOOKUP(H162,'Metales Pesados 2025'!H162:W649,16,FALSE)</f>
        <v>0</v>
      </c>
      <c r="K162" s="36">
        <f>VLOOKUP(H162,'Metales Pesados 2025'!H162:AJ649,29,FALSE)</f>
        <v>0</v>
      </c>
      <c r="L162" s="60">
        <f>VLOOKUP(H162,'Metales Pesados 2025'!H162:AW649,42,FALSE)</f>
        <v>0</v>
      </c>
      <c r="M162" s="36">
        <f>VLOOKUP(H162,'Metales Pesados 2025'!H162:BJ649,55,FALSE)</f>
        <v>0</v>
      </c>
      <c r="N162" s="36">
        <f>VLOOKUP(H162,'Metales Pesados 2025'!H162:BW649,68,FALSE)</f>
        <v>0</v>
      </c>
      <c r="O162" s="36">
        <f>VLOOKUP(H162,'Metales Pesados 2025'!H162:CJ649,81,FALSE)</f>
        <v>0</v>
      </c>
      <c r="P162" s="60">
        <f>VLOOKUP(H162,'Metales Pesados 2025'!H162:CW649,94,FALSE)</f>
        <v>0</v>
      </c>
    </row>
    <row r="163" spans="1:16" ht="13.05" customHeight="1" x14ac:dyDescent="0.2">
      <c r="A163" s="46" t="s">
        <v>173</v>
      </c>
      <c r="B163" s="46" t="s">
        <v>174</v>
      </c>
      <c r="C163" s="91">
        <v>400</v>
      </c>
      <c r="D163" s="46" t="s">
        <v>634</v>
      </c>
      <c r="E163" s="46" t="s">
        <v>174</v>
      </c>
      <c r="F163" s="46" t="s">
        <v>197</v>
      </c>
      <c r="G163" s="47" t="s">
        <v>33</v>
      </c>
      <c r="H163" s="70">
        <v>292</v>
      </c>
      <c r="I163" s="49" t="s">
        <v>204</v>
      </c>
      <c r="J163" s="64">
        <f>VLOOKUP(H163,'Metales Pesados 2025'!H163:W650,16,FALSE)</f>
        <v>0</v>
      </c>
      <c r="K163" s="36">
        <f>VLOOKUP(H163,'Metales Pesados 2025'!H163:AJ650,29,FALSE)</f>
        <v>0</v>
      </c>
      <c r="L163" s="60">
        <f>VLOOKUP(H163,'Metales Pesados 2025'!H163:AW650,42,FALSE)</f>
        <v>0</v>
      </c>
      <c r="M163" s="36">
        <f>VLOOKUP(H163,'Metales Pesados 2025'!H163:BJ650,55,FALSE)</f>
        <v>0</v>
      </c>
      <c r="N163" s="36">
        <f>VLOOKUP(H163,'Metales Pesados 2025'!H163:BW650,68,FALSE)</f>
        <v>0</v>
      </c>
      <c r="O163" s="36">
        <f>VLOOKUP(H163,'Metales Pesados 2025'!H163:CJ650,81,FALSE)</f>
        <v>0</v>
      </c>
      <c r="P163" s="60">
        <f>VLOOKUP(H163,'Metales Pesados 2025'!H163:CW650,94,FALSE)</f>
        <v>0</v>
      </c>
    </row>
    <row r="164" spans="1:16" ht="13.05" customHeight="1" x14ac:dyDescent="0.2">
      <c r="A164" s="46" t="s">
        <v>205</v>
      </c>
      <c r="B164" s="46" t="s">
        <v>206</v>
      </c>
      <c r="C164" s="91">
        <v>407</v>
      </c>
      <c r="D164" s="46" t="s">
        <v>636</v>
      </c>
      <c r="E164" s="46" t="s">
        <v>205</v>
      </c>
      <c r="F164" s="46" t="s">
        <v>206</v>
      </c>
      <c r="G164" s="47" t="s">
        <v>27</v>
      </c>
      <c r="H164" s="70">
        <v>91</v>
      </c>
      <c r="I164" s="49" t="s">
        <v>206</v>
      </c>
      <c r="J164" s="64">
        <f>VLOOKUP(H164,'Metales Pesados 2025'!H164:W651,16,FALSE)</f>
        <v>0</v>
      </c>
      <c r="K164" s="36">
        <f>VLOOKUP(H164,'Metales Pesados 2025'!H164:AJ651,29,FALSE)</f>
        <v>0</v>
      </c>
      <c r="L164" s="60">
        <f>VLOOKUP(H164,'Metales Pesados 2025'!H164:AW651,42,FALSE)</f>
        <v>0</v>
      </c>
      <c r="M164" s="36">
        <f>VLOOKUP(H164,'Metales Pesados 2025'!H164:BJ651,55,FALSE)</f>
        <v>0</v>
      </c>
      <c r="N164" s="36">
        <f>VLOOKUP(H164,'Metales Pesados 2025'!H164:BW651,68,FALSE)</f>
        <v>0</v>
      </c>
      <c r="O164" s="36">
        <f>VLOOKUP(H164,'Metales Pesados 2025'!H164:CJ651,81,FALSE)</f>
        <v>0</v>
      </c>
      <c r="P164" s="60">
        <f>VLOOKUP(H164,'Metales Pesados 2025'!H164:CW651,94,FALSE)</f>
        <v>0</v>
      </c>
    </row>
    <row r="165" spans="1:16" ht="13.05" customHeight="1" x14ac:dyDescent="0.2">
      <c r="A165" s="46" t="s">
        <v>205</v>
      </c>
      <c r="B165" s="46" t="s">
        <v>206</v>
      </c>
      <c r="C165" s="91">
        <v>407</v>
      </c>
      <c r="D165" s="46" t="s">
        <v>636</v>
      </c>
      <c r="E165" s="46" t="s">
        <v>205</v>
      </c>
      <c r="F165" s="46" t="s">
        <v>206</v>
      </c>
      <c r="G165" s="47" t="s">
        <v>33</v>
      </c>
      <c r="H165" s="70">
        <v>92</v>
      </c>
      <c r="I165" s="49" t="s">
        <v>207</v>
      </c>
      <c r="J165" s="64">
        <f>VLOOKUP(H165,'Metales Pesados 2025'!H165:W652,16,FALSE)</f>
        <v>0</v>
      </c>
      <c r="K165" s="36">
        <f>VLOOKUP(H165,'Metales Pesados 2025'!H165:AJ652,29,FALSE)</f>
        <v>0</v>
      </c>
      <c r="L165" s="60">
        <f>VLOOKUP(H165,'Metales Pesados 2025'!H165:AW652,42,FALSE)</f>
        <v>0</v>
      </c>
      <c r="M165" s="36">
        <f>VLOOKUP(H165,'Metales Pesados 2025'!H165:BJ652,55,FALSE)</f>
        <v>0</v>
      </c>
      <c r="N165" s="36">
        <f>VLOOKUP(H165,'Metales Pesados 2025'!H165:BW652,68,FALSE)</f>
        <v>0</v>
      </c>
      <c r="O165" s="36">
        <f>VLOOKUP(H165,'Metales Pesados 2025'!H165:CJ652,81,FALSE)</f>
        <v>0</v>
      </c>
      <c r="P165" s="60">
        <f>VLOOKUP(H165,'Metales Pesados 2025'!H165:CW652,94,FALSE)</f>
        <v>0</v>
      </c>
    </row>
    <row r="166" spans="1:16" ht="13.05" customHeight="1" x14ac:dyDescent="0.2">
      <c r="A166" s="46" t="s">
        <v>205</v>
      </c>
      <c r="B166" s="46" t="s">
        <v>206</v>
      </c>
      <c r="C166" s="91">
        <v>407</v>
      </c>
      <c r="D166" s="46" t="s">
        <v>636</v>
      </c>
      <c r="E166" s="46" t="s">
        <v>205</v>
      </c>
      <c r="F166" s="46" t="s">
        <v>206</v>
      </c>
      <c r="G166" s="47" t="s">
        <v>40</v>
      </c>
      <c r="H166" s="70">
        <v>97</v>
      </c>
      <c r="I166" s="49" t="s">
        <v>208</v>
      </c>
      <c r="J166" s="64">
        <f>VLOOKUP(H166,'Metales Pesados 2025'!H166:W653,16,FALSE)</f>
        <v>0</v>
      </c>
      <c r="K166" s="36">
        <f>VLOOKUP(H166,'Metales Pesados 2025'!H166:AJ653,29,FALSE)</f>
        <v>0</v>
      </c>
      <c r="L166" s="60">
        <f>VLOOKUP(H166,'Metales Pesados 2025'!H166:AW653,42,FALSE)</f>
        <v>0</v>
      </c>
      <c r="M166" s="36">
        <f>VLOOKUP(H166,'Metales Pesados 2025'!H166:BJ653,55,FALSE)</f>
        <v>0</v>
      </c>
      <c r="N166" s="36">
        <f>VLOOKUP(H166,'Metales Pesados 2025'!H166:BW653,68,FALSE)</f>
        <v>0</v>
      </c>
      <c r="O166" s="36">
        <f>VLOOKUP(H166,'Metales Pesados 2025'!H166:CJ653,81,FALSE)</f>
        <v>0</v>
      </c>
      <c r="P166" s="60">
        <f>VLOOKUP(H166,'Metales Pesados 2025'!H166:CW653,94,FALSE)</f>
        <v>0</v>
      </c>
    </row>
    <row r="167" spans="1:16" ht="13.05" customHeight="1" x14ac:dyDescent="0.2">
      <c r="A167" s="46" t="s">
        <v>205</v>
      </c>
      <c r="B167" s="46" t="s">
        <v>206</v>
      </c>
      <c r="C167" s="91">
        <v>407</v>
      </c>
      <c r="D167" s="46" t="s">
        <v>636</v>
      </c>
      <c r="E167" s="46" t="s">
        <v>205</v>
      </c>
      <c r="F167" s="46" t="s">
        <v>206</v>
      </c>
      <c r="G167" s="47" t="s">
        <v>33</v>
      </c>
      <c r="H167" s="70">
        <v>95</v>
      </c>
      <c r="I167" s="49" t="s">
        <v>209</v>
      </c>
      <c r="J167" s="64">
        <f>VLOOKUP(H167,'Metales Pesados 2025'!H167:W654,16,FALSE)</f>
        <v>0</v>
      </c>
      <c r="K167" s="36">
        <f>VLOOKUP(H167,'Metales Pesados 2025'!H167:AJ654,29,FALSE)</f>
        <v>0</v>
      </c>
      <c r="L167" s="60">
        <f>VLOOKUP(H167,'Metales Pesados 2025'!H167:AW654,42,FALSE)</f>
        <v>0</v>
      </c>
      <c r="M167" s="36">
        <f>VLOOKUP(H167,'Metales Pesados 2025'!H167:BJ654,55,FALSE)</f>
        <v>0</v>
      </c>
      <c r="N167" s="36">
        <f>VLOOKUP(H167,'Metales Pesados 2025'!H167:BW654,68,FALSE)</f>
        <v>0</v>
      </c>
      <c r="O167" s="36">
        <f>VLOOKUP(H167,'Metales Pesados 2025'!H167:CJ654,81,FALSE)</f>
        <v>0</v>
      </c>
      <c r="P167" s="60">
        <f>VLOOKUP(H167,'Metales Pesados 2025'!H167:CW654,94,FALSE)</f>
        <v>0</v>
      </c>
    </row>
    <row r="168" spans="1:16" ht="13.05" customHeight="1" x14ac:dyDescent="0.2">
      <c r="A168" s="46" t="s">
        <v>205</v>
      </c>
      <c r="B168" s="46" t="s">
        <v>206</v>
      </c>
      <c r="C168" s="91">
        <v>407</v>
      </c>
      <c r="D168" s="46" t="s">
        <v>636</v>
      </c>
      <c r="E168" s="46" t="s">
        <v>205</v>
      </c>
      <c r="F168" s="46" t="s">
        <v>206</v>
      </c>
      <c r="G168" s="47" t="s">
        <v>33</v>
      </c>
      <c r="H168" s="70">
        <v>96</v>
      </c>
      <c r="I168" s="49" t="s">
        <v>210</v>
      </c>
      <c r="J168" s="64">
        <f>VLOOKUP(H168,'Metales Pesados 2025'!H168:W655,16,FALSE)</f>
        <v>0</v>
      </c>
      <c r="K168" s="36">
        <f>VLOOKUP(H168,'Metales Pesados 2025'!H168:AJ655,29,FALSE)</f>
        <v>0</v>
      </c>
      <c r="L168" s="60">
        <f>VLOOKUP(H168,'Metales Pesados 2025'!H168:AW655,42,FALSE)</f>
        <v>0</v>
      </c>
      <c r="M168" s="36">
        <f>VLOOKUP(H168,'Metales Pesados 2025'!H168:BJ655,55,FALSE)</f>
        <v>0</v>
      </c>
      <c r="N168" s="36">
        <f>VLOOKUP(H168,'Metales Pesados 2025'!H168:BW655,68,FALSE)</f>
        <v>0</v>
      </c>
      <c r="O168" s="36">
        <f>VLOOKUP(H168,'Metales Pesados 2025'!H168:CJ655,81,FALSE)</f>
        <v>0</v>
      </c>
      <c r="P168" s="60">
        <f>VLOOKUP(H168,'Metales Pesados 2025'!H168:CW655,94,FALSE)</f>
        <v>0</v>
      </c>
    </row>
    <row r="169" spans="1:16" ht="13.05" customHeight="1" x14ac:dyDescent="0.2">
      <c r="A169" s="46" t="s">
        <v>205</v>
      </c>
      <c r="B169" s="46" t="s">
        <v>206</v>
      </c>
      <c r="C169" s="91">
        <v>407</v>
      </c>
      <c r="D169" s="46" t="s">
        <v>636</v>
      </c>
      <c r="E169" s="46" t="s">
        <v>205</v>
      </c>
      <c r="F169" s="46" t="s">
        <v>206</v>
      </c>
      <c r="G169" s="47" t="s">
        <v>33</v>
      </c>
      <c r="H169" s="70">
        <v>25590</v>
      </c>
      <c r="I169" s="49" t="s">
        <v>211</v>
      </c>
      <c r="J169" s="64">
        <f>VLOOKUP(H169,'Metales Pesados 2025'!H169:W656,16,FALSE)</f>
        <v>0</v>
      </c>
      <c r="K169" s="36">
        <f>VLOOKUP(H169,'Metales Pesados 2025'!H169:AJ656,29,FALSE)</f>
        <v>0</v>
      </c>
      <c r="L169" s="60">
        <f>VLOOKUP(H169,'Metales Pesados 2025'!H169:AW656,42,FALSE)</f>
        <v>0</v>
      </c>
      <c r="M169" s="36">
        <f>VLOOKUP(H169,'Metales Pesados 2025'!H169:BJ656,55,FALSE)</f>
        <v>0</v>
      </c>
      <c r="N169" s="36">
        <f>VLOOKUP(H169,'Metales Pesados 2025'!H169:BW656,68,FALSE)</f>
        <v>0</v>
      </c>
      <c r="O169" s="36">
        <f>VLOOKUP(H169,'Metales Pesados 2025'!H169:CJ656,81,FALSE)</f>
        <v>0</v>
      </c>
      <c r="P169" s="60">
        <f>VLOOKUP(H169,'Metales Pesados 2025'!H169:CW656,94,FALSE)</f>
        <v>0</v>
      </c>
    </row>
    <row r="170" spans="1:16" ht="13.05" customHeight="1" x14ac:dyDescent="0.2">
      <c r="A170" s="46" t="s">
        <v>205</v>
      </c>
      <c r="B170" s="46" t="s">
        <v>206</v>
      </c>
      <c r="C170" s="91">
        <v>407</v>
      </c>
      <c r="D170" s="46" t="s">
        <v>636</v>
      </c>
      <c r="E170" s="46" t="s">
        <v>205</v>
      </c>
      <c r="F170" s="46" t="s">
        <v>206</v>
      </c>
      <c r="G170" s="47" t="s">
        <v>40</v>
      </c>
      <c r="H170" s="70">
        <v>93</v>
      </c>
      <c r="I170" s="49" t="s">
        <v>212</v>
      </c>
      <c r="J170" s="64">
        <f>VLOOKUP(H170,'Metales Pesados 2025'!H170:W657,16,FALSE)</f>
        <v>0</v>
      </c>
      <c r="K170" s="36">
        <f>VLOOKUP(H170,'Metales Pesados 2025'!H170:AJ657,29,FALSE)</f>
        <v>0</v>
      </c>
      <c r="L170" s="60">
        <f>VLOOKUP(H170,'Metales Pesados 2025'!H170:AW657,42,FALSE)</f>
        <v>0</v>
      </c>
      <c r="M170" s="36">
        <f>VLOOKUP(H170,'Metales Pesados 2025'!H170:BJ657,55,FALSE)</f>
        <v>0</v>
      </c>
      <c r="N170" s="36">
        <f>VLOOKUP(H170,'Metales Pesados 2025'!H170:BW657,68,FALSE)</f>
        <v>0</v>
      </c>
      <c r="O170" s="36">
        <f>VLOOKUP(H170,'Metales Pesados 2025'!H170:CJ657,81,FALSE)</f>
        <v>0</v>
      </c>
      <c r="P170" s="60">
        <f>VLOOKUP(H170,'Metales Pesados 2025'!H170:CW657,94,FALSE)</f>
        <v>0</v>
      </c>
    </row>
    <row r="171" spans="1:16" ht="13.05" customHeight="1" x14ac:dyDescent="0.2">
      <c r="A171" s="46" t="s">
        <v>205</v>
      </c>
      <c r="B171" s="46" t="s">
        <v>206</v>
      </c>
      <c r="C171" s="91">
        <v>407</v>
      </c>
      <c r="D171" s="46" t="s">
        <v>636</v>
      </c>
      <c r="E171" s="46" t="s">
        <v>205</v>
      </c>
      <c r="F171" s="46" t="s">
        <v>206</v>
      </c>
      <c r="G171" s="47" t="s">
        <v>33</v>
      </c>
      <c r="H171" s="70">
        <v>94</v>
      </c>
      <c r="I171" s="49" t="s">
        <v>213</v>
      </c>
      <c r="J171" s="64">
        <f>VLOOKUP(H171,'Metales Pesados 2025'!H171:W658,16,FALSE)</f>
        <v>0</v>
      </c>
      <c r="K171" s="36">
        <f>VLOOKUP(H171,'Metales Pesados 2025'!H171:AJ658,29,FALSE)</f>
        <v>0</v>
      </c>
      <c r="L171" s="60">
        <f>VLOOKUP(H171,'Metales Pesados 2025'!H171:AW658,42,FALSE)</f>
        <v>0</v>
      </c>
      <c r="M171" s="36">
        <f>VLOOKUP(H171,'Metales Pesados 2025'!H171:BJ658,55,FALSE)</f>
        <v>0</v>
      </c>
      <c r="N171" s="36">
        <f>VLOOKUP(H171,'Metales Pesados 2025'!H171:BW658,68,FALSE)</f>
        <v>0</v>
      </c>
      <c r="O171" s="36">
        <f>VLOOKUP(H171,'Metales Pesados 2025'!H171:CJ658,81,FALSE)</f>
        <v>0</v>
      </c>
      <c r="P171" s="60">
        <f>VLOOKUP(H171,'Metales Pesados 2025'!H171:CW658,94,FALSE)</f>
        <v>0</v>
      </c>
    </row>
    <row r="172" spans="1:16" ht="13.05" customHeight="1" x14ac:dyDescent="0.2">
      <c r="A172" s="46" t="s">
        <v>205</v>
      </c>
      <c r="B172" s="46" t="s">
        <v>206</v>
      </c>
      <c r="C172" s="91">
        <v>407</v>
      </c>
      <c r="D172" s="46" t="s">
        <v>636</v>
      </c>
      <c r="E172" s="46" t="s">
        <v>205</v>
      </c>
      <c r="F172" s="46" t="s">
        <v>206</v>
      </c>
      <c r="G172" s="47" t="s">
        <v>33</v>
      </c>
      <c r="H172" s="70">
        <v>7041</v>
      </c>
      <c r="I172" s="49" t="s">
        <v>214</v>
      </c>
      <c r="J172" s="64">
        <f>VLOOKUP(H172,'Metales Pesados 2025'!H172:W659,16,FALSE)</f>
        <v>0</v>
      </c>
      <c r="K172" s="36">
        <f>VLOOKUP(H172,'Metales Pesados 2025'!H172:AJ659,29,FALSE)</f>
        <v>0</v>
      </c>
      <c r="L172" s="60">
        <f>VLOOKUP(H172,'Metales Pesados 2025'!H172:AW659,42,FALSE)</f>
        <v>0</v>
      </c>
      <c r="M172" s="36">
        <f>VLOOKUP(H172,'Metales Pesados 2025'!H172:BJ659,55,FALSE)</f>
        <v>0</v>
      </c>
      <c r="N172" s="36">
        <f>VLOOKUP(H172,'Metales Pesados 2025'!H172:BW659,68,FALSE)</f>
        <v>0</v>
      </c>
      <c r="O172" s="36">
        <f>VLOOKUP(H172,'Metales Pesados 2025'!H172:CJ659,81,FALSE)</f>
        <v>0</v>
      </c>
      <c r="P172" s="60">
        <f>VLOOKUP(H172,'Metales Pesados 2025'!H172:CW659,94,FALSE)</f>
        <v>0</v>
      </c>
    </row>
    <row r="173" spans="1:16" ht="13.05" customHeight="1" x14ac:dyDescent="0.2">
      <c r="A173" s="46" t="s">
        <v>205</v>
      </c>
      <c r="B173" s="46" t="s">
        <v>206</v>
      </c>
      <c r="C173" s="91">
        <v>407</v>
      </c>
      <c r="D173" s="46" t="s">
        <v>636</v>
      </c>
      <c r="E173" s="46" t="s">
        <v>205</v>
      </c>
      <c r="F173" s="46" t="s">
        <v>206</v>
      </c>
      <c r="G173" s="47" t="s">
        <v>33</v>
      </c>
      <c r="H173" s="70">
        <v>15306</v>
      </c>
      <c r="I173" s="49" t="s">
        <v>215</v>
      </c>
      <c r="J173" s="64">
        <f>VLOOKUP(H173,'Metales Pesados 2025'!H173:W660,16,FALSE)</f>
        <v>0</v>
      </c>
      <c r="K173" s="36">
        <f>VLOOKUP(H173,'Metales Pesados 2025'!H173:AJ660,29,FALSE)</f>
        <v>0</v>
      </c>
      <c r="L173" s="60">
        <f>VLOOKUP(H173,'Metales Pesados 2025'!H173:AW660,42,FALSE)</f>
        <v>0</v>
      </c>
      <c r="M173" s="36">
        <f>VLOOKUP(H173,'Metales Pesados 2025'!H173:BJ660,55,FALSE)</f>
        <v>0</v>
      </c>
      <c r="N173" s="36">
        <f>VLOOKUP(H173,'Metales Pesados 2025'!H173:BW660,68,FALSE)</f>
        <v>0</v>
      </c>
      <c r="O173" s="36">
        <f>VLOOKUP(H173,'Metales Pesados 2025'!H173:CJ660,81,FALSE)</f>
        <v>0</v>
      </c>
      <c r="P173" s="60">
        <f>VLOOKUP(H173,'Metales Pesados 2025'!H173:CW660,94,FALSE)</f>
        <v>0</v>
      </c>
    </row>
    <row r="174" spans="1:16" ht="13.05" customHeight="1" x14ac:dyDescent="0.2">
      <c r="A174" s="46" t="s">
        <v>205</v>
      </c>
      <c r="B174" s="46" t="s">
        <v>206</v>
      </c>
      <c r="C174" s="91">
        <v>407</v>
      </c>
      <c r="D174" s="46" t="s">
        <v>636</v>
      </c>
      <c r="E174" s="46" t="s">
        <v>205</v>
      </c>
      <c r="F174" s="46" t="s">
        <v>206</v>
      </c>
      <c r="G174" s="47" t="s">
        <v>33</v>
      </c>
      <c r="H174" s="70">
        <v>26374</v>
      </c>
      <c r="I174" s="49" t="s">
        <v>216</v>
      </c>
      <c r="J174" s="64">
        <f>VLOOKUP(H174,'Metales Pesados 2025'!H174:W661,16,FALSE)</f>
        <v>0</v>
      </c>
      <c r="K174" s="36">
        <f>VLOOKUP(H174,'Metales Pesados 2025'!H174:AJ661,29,FALSE)</f>
        <v>0</v>
      </c>
      <c r="L174" s="60">
        <f>VLOOKUP(H174,'Metales Pesados 2025'!H174:AW661,42,FALSE)</f>
        <v>0</v>
      </c>
      <c r="M174" s="36">
        <f>VLOOKUP(H174,'Metales Pesados 2025'!H174:BJ661,55,FALSE)</f>
        <v>0</v>
      </c>
      <c r="N174" s="36">
        <f>VLOOKUP(H174,'Metales Pesados 2025'!H174:BW661,68,FALSE)</f>
        <v>0</v>
      </c>
      <c r="O174" s="36">
        <f>VLOOKUP(H174,'Metales Pesados 2025'!H174:CJ661,81,FALSE)</f>
        <v>0</v>
      </c>
      <c r="P174" s="60">
        <f>VLOOKUP(H174,'Metales Pesados 2025'!H174:CW661,94,FALSE)</f>
        <v>0</v>
      </c>
    </row>
    <row r="175" spans="1:16" ht="13.05" customHeight="1" x14ac:dyDescent="0.2">
      <c r="A175" s="46" t="s">
        <v>205</v>
      </c>
      <c r="B175" s="46" t="s">
        <v>206</v>
      </c>
      <c r="C175" s="91">
        <v>407</v>
      </c>
      <c r="D175" s="46" t="s">
        <v>636</v>
      </c>
      <c r="E175" s="46" t="s">
        <v>205</v>
      </c>
      <c r="F175" s="46" t="s">
        <v>206</v>
      </c>
      <c r="G175" s="47" t="s">
        <v>33</v>
      </c>
      <c r="H175" s="70">
        <v>26611</v>
      </c>
      <c r="I175" s="49" t="s">
        <v>217</v>
      </c>
      <c r="J175" s="64">
        <f>VLOOKUP(H175,'Metales Pesados 2025'!H175:W662,16,FALSE)</f>
        <v>0</v>
      </c>
      <c r="K175" s="36">
        <f>VLOOKUP(H175,'Metales Pesados 2025'!H175:AJ662,29,FALSE)</f>
        <v>0</v>
      </c>
      <c r="L175" s="60">
        <f>VLOOKUP(H175,'Metales Pesados 2025'!H175:AW662,42,FALSE)</f>
        <v>0</v>
      </c>
      <c r="M175" s="36">
        <f>VLOOKUP(H175,'Metales Pesados 2025'!H175:BJ662,55,FALSE)</f>
        <v>0</v>
      </c>
      <c r="N175" s="36">
        <f>VLOOKUP(H175,'Metales Pesados 2025'!H175:BW662,68,FALSE)</f>
        <v>0</v>
      </c>
      <c r="O175" s="36">
        <f>VLOOKUP(H175,'Metales Pesados 2025'!H175:CJ662,81,FALSE)</f>
        <v>0</v>
      </c>
      <c r="P175" s="60">
        <f>VLOOKUP(H175,'Metales Pesados 2025'!H175:CW662,94,FALSE)</f>
        <v>0</v>
      </c>
    </row>
    <row r="176" spans="1:16" ht="13.05" customHeight="1" x14ac:dyDescent="0.2">
      <c r="A176" s="46" t="s">
        <v>205</v>
      </c>
      <c r="B176" s="46" t="s">
        <v>218</v>
      </c>
      <c r="C176" s="91">
        <v>407</v>
      </c>
      <c r="D176" s="46" t="s">
        <v>636</v>
      </c>
      <c r="E176" s="46" t="s">
        <v>205</v>
      </c>
      <c r="F176" s="46" t="s">
        <v>206</v>
      </c>
      <c r="G176" s="47" t="s">
        <v>31</v>
      </c>
      <c r="H176" s="70">
        <v>98</v>
      </c>
      <c r="I176" s="49" t="s">
        <v>219</v>
      </c>
      <c r="J176" s="64">
        <f>VLOOKUP(H176,'Metales Pesados 2025'!H176:W663,16,FALSE)</f>
        <v>0</v>
      </c>
      <c r="K176" s="36">
        <f>VLOOKUP(H176,'Metales Pesados 2025'!H176:AJ663,29,FALSE)</f>
        <v>0</v>
      </c>
      <c r="L176" s="60">
        <f>VLOOKUP(H176,'Metales Pesados 2025'!H176:AW663,42,FALSE)</f>
        <v>0</v>
      </c>
      <c r="M176" s="36">
        <f>VLOOKUP(H176,'Metales Pesados 2025'!H176:BJ663,55,FALSE)</f>
        <v>0</v>
      </c>
      <c r="N176" s="36">
        <f>VLOOKUP(H176,'Metales Pesados 2025'!H176:BW663,68,FALSE)</f>
        <v>0</v>
      </c>
      <c r="O176" s="36">
        <f>VLOOKUP(H176,'Metales Pesados 2025'!H176:CJ663,81,FALSE)</f>
        <v>0</v>
      </c>
      <c r="P176" s="60">
        <f>VLOOKUP(H176,'Metales Pesados 2025'!H176:CW663,94,FALSE)</f>
        <v>0</v>
      </c>
    </row>
    <row r="177" spans="1:16" ht="13.05" customHeight="1" x14ac:dyDescent="0.2">
      <c r="A177" s="46" t="s">
        <v>205</v>
      </c>
      <c r="B177" s="46" t="s">
        <v>218</v>
      </c>
      <c r="C177" s="91">
        <v>407</v>
      </c>
      <c r="D177" s="46" t="s">
        <v>636</v>
      </c>
      <c r="E177" s="46" t="s">
        <v>205</v>
      </c>
      <c r="F177" s="46" t="s">
        <v>206</v>
      </c>
      <c r="G177" s="47" t="s">
        <v>33</v>
      </c>
      <c r="H177" s="70">
        <v>99</v>
      </c>
      <c r="I177" s="49" t="s">
        <v>220</v>
      </c>
      <c r="J177" s="64">
        <f>VLOOKUP(H177,'Metales Pesados 2025'!H177:W664,16,FALSE)</f>
        <v>0</v>
      </c>
      <c r="K177" s="36">
        <f>VLOOKUP(H177,'Metales Pesados 2025'!H177:AJ664,29,FALSE)</f>
        <v>0</v>
      </c>
      <c r="L177" s="60">
        <f>VLOOKUP(H177,'Metales Pesados 2025'!H177:AW664,42,FALSE)</f>
        <v>0</v>
      </c>
      <c r="M177" s="36">
        <f>VLOOKUP(H177,'Metales Pesados 2025'!H177:BJ664,55,FALSE)</f>
        <v>0</v>
      </c>
      <c r="N177" s="36">
        <f>VLOOKUP(H177,'Metales Pesados 2025'!H177:BW664,68,FALSE)</f>
        <v>0</v>
      </c>
      <c r="O177" s="36">
        <f>VLOOKUP(H177,'Metales Pesados 2025'!H177:CJ664,81,FALSE)</f>
        <v>0</v>
      </c>
      <c r="P177" s="60">
        <f>VLOOKUP(H177,'Metales Pesados 2025'!H177:CW664,94,FALSE)</f>
        <v>0</v>
      </c>
    </row>
    <row r="178" spans="1:16" ht="13.05" customHeight="1" x14ac:dyDescent="0.2">
      <c r="A178" s="46" t="s">
        <v>205</v>
      </c>
      <c r="B178" s="46" t="s">
        <v>218</v>
      </c>
      <c r="C178" s="91">
        <v>407</v>
      </c>
      <c r="D178" s="46" t="s">
        <v>636</v>
      </c>
      <c r="E178" s="46" t="s">
        <v>205</v>
      </c>
      <c r="F178" s="46" t="s">
        <v>206</v>
      </c>
      <c r="G178" s="47" t="s">
        <v>33</v>
      </c>
      <c r="H178" s="70">
        <v>100</v>
      </c>
      <c r="I178" s="49" t="s">
        <v>221</v>
      </c>
      <c r="J178" s="64">
        <f>VLOOKUP(H178,'Metales Pesados 2025'!H178:W665,16,FALSE)</f>
        <v>0</v>
      </c>
      <c r="K178" s="36">
        <f>VLOOKUP(H178,'Metales Pesados 2025'!H178:AJ665,29,FALSE)</f>
        <v>0</v>
      </c>
      <c r="L178" s="60">
        <f>VLOOKUP(H178,'Metales Pesados 2025'!H178:AW665,42,FALSE)</f>
        <v>0</v>
      </c>
      <c r="M178" s="36">
        <f>VLOOKUP(H178,'Metales Pesados 2025'!H178:BJ665,55,FALSE)</f>
        <v>0</v>
      </c>
      <c r="N178" s="36">
        <f>VLOOKUP(H178,'Metales Pesados 2025'!H178:BW665,68,FALSE)</f>
        <v>0</v>
      </c>
      <c r="O178" s="36">
        <f>VLOOKUP(H178,'Metales Pesados 2025'!H178:CJ665,81,FALSE)</f>
        <v>0</v>
      </c>
      <c r="P178" s="60">
        <f>VLOOKUP(H178,'Metales Pesados 2025'!H178:CW665,94,FALSE)</f>
        <v>0</v>
      </c>
    </row>
    <row r="179" spans="1:16" ht="13.05" customHeight="1" x14ac:dyDescent="0.2">
      <c r="A179" s="46" t="s">
        <v>205</v>
      </c>
      <c r="B179" s="46" t="s">
        <v>218</v>
      </c>
      <c r="C179" s="91">
        <v>407</v>
      </c>
      <c r="D179" s="46" t="s">
        <v>636</v>
      </c>
      <c r="E179" s="46" t="s">
        <v>205</v>
      </c>
      <c r="F179" s="46" t="s">
        <v>222</v>
      </c>
      <c r="G179" s="47" t="s">
        <v>33</v>
      </c>
      <c r="H179" s="70">
        <v>32054</v>
      </c>
      <c r="I179" s="49" t="s">
        <v>223</v>
      </c>
      <c r="J179" s="64">
        <f>VLOOKUP(H179,'Metales Pesados 2025'!H179:W666,16,FALSE)</f>
        <v>0</v>
      </c>
      <c r="K179" s="36">
        <f>VLOOKUP(H179,'Metales Pesados 2025'!H179:AJ666,29,FALSE)</f>
        <v>0</v>
      </c>
      <c r="L179" s="60">
        <f>VLOOKUP(H179,'Metales Pesados 2025'!H179:AW666,42,FALSE)</f>
        <v>0</v>
      </c>
      <c r="M179" s="36">
        <f>VLOOKUP(H179,'Metales Pesados 2025'!H179:BJ666,55,FALSE)</f>
        <v>0</v>
      </c>
      <c r="N179" s="36">
        <f>VLOOKUP(H179,'Metales Pesados 2025'!H179:BW666,68,FALSE)</f>
        <v>0</v>
      </c>
      <c r="O179" s="36">
        <f>VLOOKUP(H179,'Metales Pesados 2025'!H179:CJ666,81,FALSE)</f>
        <v>0</v>
      </c>
      <c r="P179" s="60">
        <f>VLOOKUP(H179,'Metales Pesados 2025'!H179:CW666,94,FALSE)</f>
        <v>0</v>
      </c>
    </row>
    <row r="180" spans="1:16" ht="13.05" customHeight="1" x14ac:dyDescent="0.2">
      <c r="A180" s="46" t="s">
        <v>205</v>
      </c>
      <c r="B180" s="46" t="s">
        <v>218</v>
      </c>
      <c r="C180" s="91">
        <v>407</v>
      </c>
      <c r="D180" s="46" t="s">
        <v>636</v>
      </c>
      <c r="E180" s="46" t="s">
        <v>205</v>
      </c>
      <c r="F180" s="46" t="s">
        <v>206</v>
      </c>
      <c r="G180" s="47" t="s">
        <v>33</v>
      </c>
      <c r="H180" s="70">
        <v>6728</v>
      </c>
      <c r="I180" s="49" t="s">
        <v>224</v>
      </c>
      <c r="J180" s="64">
        <f>VLOOKUP(H180,'Metales Pesados 2025'!H180:W667,16,FALSE)</f>
        <v>0</v>
      </c>
      <c r="K180" s="36">
        <f>VLOOKUP(H180,'Metales Pesados 2025'!H180:AJ667,29,FALSE)</f>
        <v>0</v>
      </c>
      <c r="L180" s="60">
        <f>VLOOKUP(H180,'Metales Pesados 2025'!H180:AW667,42,FALSE)</f>
        <v>0</v>
      </c>
      <c r="M180" s="36">
        <f>VLOOKUP(H180,'Metales Pesados 2025'!H180:BJ667,55,FALSE)</f>
        <v>0</v>
      </c>
      <c r="N180" s="36">
        <f>VLOOKUP(H180,'Metales Pesados 2025'!H180:BW667,68,FALSE)</f>
        <v>0</v>
      </c>
      <c r="O180" s="36">
        <f>VLOOKUP(H180,'Metales Pesados 2025'!H180:CJ667,81,FALSE)</f>
        <v>0</v>
      </c>
      <c r="P180" s="60">
        <f>VLOOKUP(H180,'Metales Pesados 2025'!H180:CW667,94,FALSE)</f>
        <v>0</v>
      </c>
    </row>
    <row r="181" spans="1:16" ht="13.05" customHeight="1" x14ac:dyDescent="0.2">
      <c r="A181" s="46" t="s">
        <v>205</v>
      </c>
      <c r="B181" s="46" t="s">
        <v>206</v>
      </c>
      <c r="C181" s="91">
        <v>407</v>
      </c>
      <c r="D181" s="46" t="s">
        <v>636</v>
      </c>
      <c r="E181" s="46" t="s">
        <v>205</v>
      </c>
      <c r="F181" s="46" t="s">
        <v>206</v>
      </c>
      <c r="G181" s="47" t="s">
        <v>31</v>
      </c>
      <c r="H181" s="70">
        <v>30800</v>
      </c>
      <c r="I181" s="49" t="s">
        <v>225</v>
      </c>
      <c r="J181" s="64">
        <f>VLOOKUP(H181,'Metales Pesados 2025'!H181:W668,16,FALSE)</f>
        <v>0</v>
      </c>
      <c r="K181" s="36">
        <f>VLOOKUP(H181,'Metales Pesados 2025'!H181:AJ668,29,FALSE)</f>
        <v>0</v>
      </c>
      <c r="L181" s="60">
        <f>VLOOKUP(H181,'Metales Pesados 2025'!H181:AW668,42,FALSE)</f>
        <v>0</v>
      </c>
      <c r="M181" s="36">
        <f>VLOOKUP(H181,'Metales Pesados 2025'!H181:BJ668,55,FALSE)</f>
        <v>0</v>
      </c>
      <c r="N181" s="36">
        <f>VLOOKUP(H181,'Metales Pesados 2025'!H181:BW668,68,FALSE)</f>
        <v>0</v>
      </c>
      <c r="O181" s="36">
        <f>VLOOKUP(H181,'Metales Pesados 2025'!H181:CJ668,81,FALSE)</f>
        <v>0</v>
      </c>
      <c r="P181" s="60">
        <f>VLOOKUP(H181,'Metales Pesados 2025'!H181:CW668,94,FALSE)</f>
        <v>0</v>
      </c>
    </row>
    <row r="182" spans="1:16" ht="13.05" customHeight="1" x14ac:dyDescent="0.2">
      <c r="A182" s="46" t="s">
        <v>205</v>
      </c>
      <c r="B182" s="46" t="s">
        <v>218</v>
      </c>
      <c r="C182" s="91">
        <v>407</v>
      </c>
      <c r="D182" s="46" t="s">
        <v>636</v>
      </c>
      <c r="E182" s="46" t="s">
        <v>205</v>
      </c>
      <c r="F182" s="46" t="s">
        <v>206</v>
      </c>
      <c r="G182" s="47" t="s">
        <v>33</v>
      </c>
      <c r="H182" s="70">
        <v>25007</v>
      </c>
      <c r="I182" s="49" t="s">
        <v>226</v>
      </c>
      <c r="J182" s="64">
        <f>VLOOKUP(H182,'Metales Pesados 2025'!H182:W669,16,FALSE)</f>
        <v>0</v>
      </c>
      <c r="K182" s="36">
        <f>VLOOKUP(H182,'Metales Pesados 2025'!H182:AJ669,29,FALSE)</f>
        <v>0</v>
      </c>
      <c r="L182" s="60">
        <f>VLOOKUP(H182,'Metales Pesados 2025'!H182:AW669,42,FALSE)</f>
        <v>0</v>
      </c>
      <c r="M182" s="36">
        <f>VLOOKUP(H182,'Metales Pesados 2025'!H182:BJ669,55,FALSE)</f>
        <v>0</v>
      </c>
      <c r="N182" s="36">
        <f>VLOOKUP(H182,'Metales Pesados 2025'!H182:BW669,68,FALSE)</f>
        <v>0</v>
      </c>
      <c r="O182" s="36">
        <f>VLOOKUP(H182,'Metales Pesados 2025'!H182:CJ669,81,FALSE)</f>
        <v>0</v>
      </c>
      <c r="P182" s="60">
        <f>VLOOKUP(H182,'Metales Pesados 2025'!H182:CW669,94,FALSE)</f>
        <v>0</v>
      </c>
    </row>
    <row r="183" spans="1:16" ht="13.05" customHeight="1" x14ac:dyDescent="0.2">
      <c r="A183" s="46" t="s">
        <v>205</v>
      </c>
      <c r="B183" s="46" t="s">
        <v>227</v>
      </c>
      <c r="C183" s="91">
        <v>407</v>
      </c>
      <c r="D183" s="46" t="s">
        <v>636</v>
      </c>
      <c r="E183" s="46" t="s">
        <v>205</v>
      </c>
      <c r="F183" s="46" t="s">
        <v>228</v>
      </c>
      <c r="G183" s="47" t="s">
        <v>27</v>
      </c>
      <c r="H183" s="70">
        <v>105</v>
      </c>
      <c r="I183" s="49" t="s">
        <v>229</v>
      </c>
      <c r="J183" s="64">
        <f>VLOOKUP(H183,'Metales Pesados 2025'!H183:W670,16,FALSE)</f>
        <v>0</v>
      </c>
      <c r="K183" s="36">
        <f>VLOOKUP(H183,'Metales Pesados 2025'!H183:AJ670,29,FALSE)</f>
        <v>0</v>
      </c>
      <c r="L183" s="60">
        <f>VLOOKUP(H183,'Metales Pesados 2025'!H183:AW670,42,FALSE)</f>
        <v>0</v>
      </c>
      <c r="M183" s="36">
        <f>VLOOKUP(H183,'Metales Pesados 2025'!H183:BJ670,55,FALSE)</f>
        <v>0</v>
      </c>
      <c r="N183" s="36">
        <f>VLOOKUP(H183,'Metales Pesados 2025'!H183:BW670,68,FALSE)</f>
        <v>0</v>
      </c>
      <c r="O183" s="36">
        <f>VLOOKUP(H183,'Metales Pesados 2025'!H183:CJ670,81,FALSE)</f>
        <v>0</v>
      </c>
      <c r="P183" s="60">
        <f>VLOOKUP(H183,'Metales Pesados 2025'!H183:CW670,94,FALSE)</f>
        <v>0</v>
      </c>
    </row>
    <row r="184" spans="1:16" ht="13.05" customHeight="1" x14ac:dyDescent="0.2">
      <c r="A184" s="46" t="s">
        <v>205</v>
      </c>
      <c r="B184" s="46" t="s">
        <v>227</v>
      </c>
      <c r="C184" s="91">
        <v>407</v>
      </c>
      <c r="D184" s="46" t="s">
        <v>636</v>
      </c>
      <c r="E184" s="46" t="s">
        <v>205</v>
      </c>
      <c r="F184" s="46" t="s">
        <v>228</v>
      </c>
      <c r="G184" s="47" t="s">
        <v>59</v>
      </c>
      <c r="H184" s="70">
        <v>7448</v>
      </c>
      <c r="I184" s="49" t="s">
        <v>230</v>
      </c>
      <c r="J184" s="64">
        <f>VLOOKUP(H184,'Metales Pesados 2025'!H184:W671,16,FALSE)</f>
        <v>0</v>
      </c>
      <c r="K184" s="36">
        <f>VLOOKUP(H184,'Metales Pesados 2025'!H184:AJ671,29,FALSE)</f>
        <v>0</v>
      </c>
      <c r="L184" s="60">
        <f>VLOOKUP(H184,'Metales Pesados 2025'!H184:AW671,42,FALSE)</f>
        <v>0</v>
      </c>
      <c r="M184" s="36">
        <f>VLOOKUP(H184,'Metales Pesados 2025'!H184:BJ671,55,FALSE)</f>
        <v>0</v>
      </c>
      <c r="N184" s="36">
        <f>VLOOKUP(H184,'Metales Pesados 2025'!H184:BW671,68,FALSE)</f>
        <v>0</v>
      </c>
      <c r="O184" s="36">
        <f>VLOOKUP(H184,'Metales Pesados 2025'!H184:CJ671,81,FALSE)</f>
        <v>0</v>
      </c>
      <c r="P184" s="60">
        <f>VLOOKUP(H184,'Metales Pesados 2025'!H184:CW671,94,FALSE)</f>
        <v>0</v>
      </c>
    </row>
    <row r="185" spans="1:16" ht="13.05" customHeight="1" x14ac:dyDescent="0.2">
      <c r="A185" s="46" t="s">
        <v>205</v>
      </c>
      <c r="B185" s="46" t="s">
        <v>227</v>
      </c>
      <c r="C185" s="91">
        <v>407</v>
      </c>
      <c r="D185" s="46" t="s">
        <v>636</v>
      </c>
      <c r="E185" s="46" t="s">
        <v>205</v>
      </c>
      <c r="F185" s="46" t="s">
        <v>228</v>
      </c>
      <c r="G185" s="47" t="s">
        <v>31</v>
      </c>
      <c r="H185" s="70">
        <v>7459</v>
      </c>
      <c r="I185" s="49" t="s">
        <v>231</v>
      </c>
      <c r="J185" s="64">
        <f>VLOOKUP(H185,'Metales Pesados 2025'!H185:W672,16,FALSE)</f>
        <v>0</v>
      </c>
      <c r="K185" s="36">
        <f>VLOOKUP(H185,'Metales Pesados 2025'!H185:AJ672,29,FALSE)</f>
        <v>0</v>
      </c>
      <c r="L185" s="60">
        <f>VLOOKUP(H185,'Metales Pesados 2025'!H185:AW672,42,FALSE)</f>
        <v>0</v>
      </c>
      <c r="M185" s="36">
        <f>VLOOKUP(H185,'Metales Pesados 2025'!H185:BJ672,55,FALSE)</f>
        <v>0</v>
      </c>
      <c r="N185" s="36">
        <f>VLOOKUP(H185,'Metales Pesados 2025'!H185:BW672,68,FALSE)</f>
        <v>0</v>
      </c>
      <c r="O185" s="36">
        <f>VLOOKUP(H185,'Metales Pesados 2025'!H185:CJ672,81,FALSE)</f>
        <v>0</v>
      </c>
      <c r="P185" s="60">
        <f>VLOOKUP(H185,'Metales Pesados 2025'!H185:CW672,94,FALSE)</f>
        <v>0</v>
      </c>
    </row>
    <row r="186" spans="1:16" ht="13.05" customHeight="1" x14ac:dyDescent="0.2">
      <c r="A186" s="46" t="s">
        <v>205</v>
      </c>
      <c r="B186" s="46" t="s">
        <v>227</v>
      </c>
      <c r="C186" s="91">
        <v>407</v>
      </c>
      <c r="D186" s="46" t="s">
        <v>636</v>
      </c>
      <c r="E186" s="46" t="s">
        <v>205</v>
      </c>
      <c r="F186" s="46" t="s">
        <v>228</v>
      </c>
      <c r="G186" s="47" t="s">
        <v>59</v>
      </c>
      <c r="H186" s="70">
        <v>106</v>
      </c>
      <c r="I186" s="49" t="s">
        <v>232</v>
      </c>
      <c r="J186" s="64">
        <f>VLOOKUP(H186,'Metales Pesados 2025'!H186:W673,16,FALSE)</f>
        <v>0</v>
      </c>
      <c r="K186" s="36">
        <f>VLOOKUP(H186,'Metales Pesados 2025'!H186:AJ673,29,FALSE)</f>
        <v>0</v>
      </c>
      <c r="L186" s="60">
        <f>VLOOKUP(H186,'Metales Pesados 2025'!H186:AW673,42,FALSE)</f>
        <v>0</v>
      </c>
      <c r="M186" s="36">
        <f>VLOOKUP(H186,'Metales Pesados 2025'!H186:BJ673,55,FALSE)</f>
        <v>0</v>
      </c>
      <c r="N186" s="36">
        <f>VLOOKUP(H186,'Metales Pesados 2025'!H186:BW673,68,FALSE)</f>
        <v>0</v>
      </c>
      <c r="O186" s="36">
        <f>VLOOKUP(H186,'Metales Pesados 2025'!H186:CJ673,81,FALSE)</f>
        <v>0</v>
      </c>
      <c r="P186" s="60">
        <f>VLOOKUP(H186,'Metales Pesados 2025'!H186:CW673,94,FALSE)</f>
        <v>0</v>
      </c>
    </row>
    <row r="187" spans="1:16" ht="13.05" customHeight="1" x14ac:dyDescent="0.2">
      <c r="A187" s="46" t="s">
        <v>205</v>
      </c>
      <c r="B187" s="46" t="s">
        <v>227</v>
      </c>
      <c r="C187" s="91">
        <v>407</v>
      </c>
      <c r="D187" s="46" t="s">
        <v>636</v>
      </c>
      <c r="E187" s="46" t="s">
        <v>205</v>
      </c>
      <c r="F187" s="46" t="s">
        <v>228</v>
      </c>
      <c r="G187" s="47" t="s">
        <v>33</v>
      </c>
      <c r="H187" s="70">
        <v>107</v>
      </c>
      <c r="I187" s="49" t="s">
        <v>233</v>
      </c>
      <c r="J187" s="64">
        <f>VLOOKUP(H187,'Metales Pesados 2025'!H187:W674,16,FALSE)</f>
        <v>0</v>
      </c>
      <c r="K187" s="36">
        <f>VLOOKUP(H187,'Metales Pesados 2025'!H187:AJ674,29,FALSE)</f>
        <v>0</v>
      </c>
      <c r="L187" s="60">
        <f>VLOOKUP(H187,'Metales Pesados 2025'!H187:AW674,42,FALSE)</f>
        <v>0</v>
      </c>
      <c r="M187" s="36">
        <f>VLOOKUP(H187,'Metales Pesados 2025'!H187:BJ674,55,FALSE)</f>
        <v>0</v>
      </c>
      <c r="N187" s="36">
        <f>VLOOKUP(H187,'Metales Pesados 2025'!H187:BW674,68,FALSE)</f>
        <v>0</v>
      </c>
      <c r="O187" s="36">
        <f>VLOOKUP(H187,'Metales Pesados 2025'!H187:CJ674,81,FALSE)</f>
        <v>0</v>
      </c>
      <c r="P187" s="60">
        <f>VLOOKUP(H187,'Metales Pesados 2025'!H187:CW674,94,FALSE)</f>
        <v>0</v>
      </c>
    </row>
    <row r="188" spans="1:16" ht="13.05" customHeight="1" x14ac:dyDescent="0.2">
      <c r="A188" s="46" t="s">
        <v>205</v>
      </c>
      <c r="B188" s="46" t="s">
        <v>227</v>
      </c>
      <c r="C188" s="91">
        <v>407</v>
      </c>
      <c r="D188" s="46" t="s">
        <v>636</v>
      </c>
      <c r="E188" s="46" t="s">
        <v>205</v>
      </c>
      <c r="F188" s="46" t="s">
        <v>228</v>
      </c>
      <c r="G188" s="47" t="s">
        <v>33</v>
      </c>
      <c r="H188" s="70">
        <v>108</v>
      </c>
      <c r="I188" s="49" t="s">
        <v>234</v>
      </c>
      <c r="J188" s="64">
        <f>VLOOKUP(H188,'Metales Pesados 2025'!H188:W675,16,FALSE)</f>
        <v>0</v>
      </c>
      <c r="K188" s="36">
        <f>VLOOKUP(H188,'Metales Pesados 2025'!H188:AJ675,29,FALSE)</f>
        <v>0</v>
      </c>
      <c r="L188" s="60">
        <f>VLOOKUP(H188,'Metales Pesados 2025'!H188:AW675,42,FALSE)</f>
        <v>0</v>
      </c>
      <c r="M188" s="36">
        <f>VLOOKUP(H188,'Metales Pesados 2025'!H188:BJ675,55,FALSE)</f>
        <v>0</v>
      </c>
      <c r="N188" s="36">
        <f>VLOOKUP(H188,'Metales Pesados 2025'!H188:BW675,68,FALSE)</f>
        <v>0</v>
      </c>
      <c r="O188" s="36">
        <f>VLOOKUP(H188,'Metales Pesados 2025'!H188:CJ675,81,FALSE)</f>
        <v>0</v>
      </c>
      <c r="P188" s="60">
        <f>VLOOKUP(H188,'Metales Pesados 2025'!H188:CW675,94,FALSE)</f>
        <v>0</v>
      </c>
    </row>
    <row r="189" spans="1:16" ht="13.05" customHeight="1" x14ac:dyDescent="0.2">
      <c r="A189" s="46" t="s">
        <v>205</v>
      </c>
      <c r="B189" s="46" t="s">
        <v>227</v>
      </c>
      <c r="C189" s="91">
        <v>407</v>
      </c>
      <c r="D189" s="46" t="s">
        <v>636</v>
      </c>
      <c r="E189" s="46" t="s">
        <v>205</v>
      </c>
      <c r="F189" s="46" t="s">
        <v>228</v>
      </c>
      <c r="G189" s="47" t="s">
        <v>33</v>
      </c>
      <c r="H189" s="70">
        <v>15291</v>
      </c>
      <c r="I189" s="49" t="s">
        <v>235</v>
      </c>
      <c r="J189" s="64">
        <f>VLOOKUP(H189,'Metales Pesados 2025'!H189:W676,16,FALSE)</f>
        <v>0</v>
      </c>
      <c r="K189" s="36">
        <f>VLOOKUP(H189,'Metales Pesados 2025'!H189:AJ676,29,FALSE)</f>
        <v>0</v>
      </c>
      <c r="L189" s="60">
        <f>VLOOKUP(H189,'Metales Pesados 2025'!H189:AW676,42,FALSE)</f>
        <v>0</v>
      </c>
      <c r="M189" s="36">
        <f>VLOOKUP(H189,'Metales Pesados 2025'!H189:BJ676,55,FALSE)</f>
        <v>0</v>
      </c>
      <c r="N189" s="36">
        <f>VLOOKUP(H189,'Metales Pesados 2025'!H189:BW676,68,FALSE)</f>
        <v>0</v>
      </c>
      <c r="O189" s="36">
        <f>VLOOKUP(H189,'Metales Pesados 2025'!H189:CJ676,81,FALSE)</f>
        <v>0</v>
      </c>
      <c r="P189" s="60">
        <f>VLOOKUP(H189,'Metales Pesados 2025'!H189:CW676,94,FALSE)</f>
        <v>0</v>
      </c>
    </row>
    <row r="190" spans="1:16" ht="13.05" customHeight="1" x14ac:dyDescent="0.2">
      <c r="A190" s="46" t="s">
        <v>205</v>
      </c>
      <c r="B190" s="46" t="s">
        <v>227</v>
      </c>
      <c r="C190" s="91">
        <v>407</v>
      </c>
      <c r="D190" s="46" t="s">
        <v>636</v>
      </c>
      <c r="E190" s="46" t="s">
        <v>205</v>
      </c>
      <c r="F190" s="46" t="s">
        <v>228</v>
      </c>
      <c r="G190" s="47" t="s">
        <v>33</v>
      </c>
      <c r="H190" s="70">
        <v>18148</v>
      </c>
      <c r="I190" s="49" t="s">
        <v>236</v>
      </c>
      <c r="J190" s="64">
        <f>VLOOKUP(H190,'Metales Pesados 2025'!H190:W677,16,FALSE)</f>
        <v>0</v>
      </c>
      <c r="K190" s="36">
        <f>VLOOKUP(H190,'Metales Pesados 2025'!H190:AJ677,29,FALSE)</f>
        <v>0</v>
      </c>
      <c r="L190" s="60">
        <f>VLOOKUP(H190,'Metales Pesados 2025'!H190:AW677,42,FALSE)</f>
        <v>0</v>
      </c>
      <c r="M190" s="36">
        <f>VLOOKUP(H190,'Metales Pesados 2025'!H190:BJ677,55,FALSE)</f>
        <v>0</v>
      </c>
      <c r="N190" s="36">
        <f>VLOOKUP(H190,'Metales Pesados 2025'!H190:BW677,68,FALSE)</f>
        <v>0</v>
      </c>
      <c r="O190" s="36">
        <f>VLOOKUP(H190,'Metales Pesados 2025'!H190:CJ677,81,FALSE)</f>
        <v>0</v>
      </c>
      <c r="P190" s="60">
        <f>VLOOKUP(H190,'Metales Pesados 2025'!H190:CW677,94,FALSE)</f>
        <v>0</v>
      </c>
    </row>
    <row r="191" spans="1:16" ht="13.05" customHeight="1" x14ac:dyDescent="0.2">
      <c r="A191" s="46" t="s">
        <v>205</v>
      </c>
      <c r="B191" s="46" t="s">
        <v>227</v>
      </c>
      <c r="C191" s="91">
        <v>407</v>
      </c>
      <c r="D191" s="46" t="s">
        <v>636</v>
      </c>
      <c r="E191" s="46" t="s">
        <v>205</v>
      </c>
      <c r="F191" s="46" t="s">
        <v>228</v>
      </c>
      <c r="G191" s="47" t="s">
        <v>33</v>
      </c>
      <c r="H191" s="70">
        <v>18666</v>
      </c>
      <c r="I191" s="49" t="s">
        <v>237</v>
      </c>
      <c r="J191" s="64">
        <f>VLOOKUP(H191,'Metales Pesados 2025'!H191:W678,16,FALSE)</f>
        <v>0</v>
      </c>
      <c r="K191" s="36">
        <f>VLOOKUP(H191,'Metales Pesados 2025'!H191:AJ678,29,FALSE)</f>
        <v>0</v>
      </c>
      <c r="L191" s="60">
        <f>VLOOKUP(H191,'Metales Pesados 2025'!H191:AW678,42,FALSE)</f>
        <v>0</v>
      </c>
      <c r="M191" s="36">
        <f>VLOOKUP(H191,'Metales Pesados 2025'!H191:BJ678,55,FALSE)</f>
        <v>0</v>
      </c>
      <c r="N191" s="36">
        <f>VLOOKUP(H191,'Metales Pesados 2025'!H191:BW678,68,FALSE)</f>
        <v>0</v>
      </c>
      <c r="O191" s="36">
        <f>VLOOKUP(H191,'Metales Pesados 2025'!H191:CJ678,81,FALSE)</f>
        <v>0</v>
      </c>
      <c r="P191" s="60">
        <f>VLOOKUP(H191,'Metales Pesados 2025'!H191:CW678,94,FALSE)</f>
        <v>0</v>
      </c>
    </row>
    <row r="192" spans="1:16" ht="13.05" customHeight="1" x14ac:dyDescent="0.2">
      <c r="A192" s="46" t="s">
        <v>205</v>
      </c>
      <c r="B192" s="46" t="s">
        <v>227</v>
      </c>
      <c r="C192" s="91">
        <v>407</v>
      </c>
      <c r="D192" s="46" t="s">
        <v>636</v>
      </c>
      <c r="E192" s="46" t="s">
        <v>205</v>
      </c>
      <c r="F192" s="46" t="s">
        <v>228</v>
      </c>
      <c r="G192" s="47" t="s">
        <v>33</v>
      </c>
      <c r="H192" s="70">
        <v>18739</v>
      </c>
      <c r="I192" s="49" t="s">
        <v>238</v>
      </c>
      <c r="J192" s="64">
        <f>VLOOKUP(H192,'Metales Pesados 2025'!H192:W679,16,FALSE)</f>
        <v>0</v>
      </c>
      <c r="K192" s="36">
        <f>VLOOKUP(H192,'Metales Pesados 2025'!H192:AJ679,29,FALSE)</f>
        <v>0</v>
      </c>
      <c r="L192" s="60">
        <f>VLOOKUP(H192,'Metales Pesados 2025'!H192:AW679,42,FALSE)</f>
        <v>0</v>
      </c>
      <c r="M192" s="36">
        <f>VLOOKUP(H192,'Metales Pesados 2025'!H192:BJ679,55,FALSE)</f>
        <v>0</v>
      </c>
      <c r="N192" s="36">
        <f>VLOOKUP(H192,'Metales Pesados 2025'!H192:BW679,68,FALSE)</f>
        <v>0</v>
      </c>
      <c r="O192" s="36">
        <f>VLOOKUP(H192,'Metales Pesados 2025'!H192:CJ679,81,FALSE)</f>
        <v>0</v>
      </c>
      <c r="P192" s="60">
        <f>VLOOKUP(H192,'Metales Pesados 2025'!H192:CW679,94,FALSE)</f>
        <v>0</v>
      </c>
    </row>
    <row r="193" spans="1:16" ht="13.05" customHeight="1" x14ac:dyDescent="0.2">
      <c r="A193" s="46" t="s">
        <v>205</v>
      </c>
      <c r="B193" s="46" t="s">
        <v>227</v>
      </c>
      <c r="C193" s="91">
        <v>407</v>
      </c>
      <c r="D193" s="46" t="s">
        <v>636</v>
      </c>
      <c r="E193" s="46" t="s">
        <v>205</v>
      </c>
      <c r="F193" s="46" t="s">
        <v>228</v>
      </c>
      <c r="G193" s="47" t="s">
        <v>33</v>
      </c>
      <c r="H193" s="70">
        <v>18740</v>
      </c>
      <c r="I193" s="49" t="s">
        <v>239</v>
      </c>
      <c r="J193" s="64">
        <f>VLOOKUP(H193,'Metales Pesados 2025'!H193:W680,16,FALSE)</f>
        <v>0</v>
      </c>
      <c r="K193" s="36">
        <f>VLOOKUP(H193,'Metales Pesados 2025'!H193:AJ680,29,FALSE)</f>
        <v>0</v>
      </c>
      <c r="L193" s="60">
        <f>VLOOKUP(H193,'Metales Pesados 2025'!H193:AW680,42,FALSE)</f>
        <v>0</v>
      </c>
      <c r="M193" s="36">
        <f>VLOOKUP(H193,'Metales Pesados 2025'!H193:BJ680,55,FALSE)</f>
        <v>0</v>
      </c>
      <c r="N193" s="36">
        <f>VLOOKUP(H193,'Metales Pesados 2025'!H193:BW680,68,FALSE)</f>
        <v>0</v>
      </c>
      <c r="O193" s="36">
        <f>VLOOKUP(H193,'Metales Pesados 2025'!H193:CJ680,81,FALSE)</f>
        <v>0</v>
      </c>
      <c r="P193" s="60">
        <f>VLOOKUP(H193,'Metales Pesados 2025'!H193:CW680,94,FALSE)</f>
        <v>0</v>
      </c>
    </row>
    <row r="194" spans="1:16" ht="13.05" customHeight="1" x14ac:dyDescent="0.2">
      <c r="A194" s="46" t="s">
        <v>205</v>
      </c>
      <c r="B194" s="46" t="s">
        <v>227</v>
      </c>
      <c r="C194" s="91">
        <v>407</v>
      </c>
      <c r="D194" s="46" t="s">
        <v>636</v>
      </c>
      <c r="E194" s="46" t="s">
        <v>205</v>
      </c>
      <c r="F194" s="46" t="s">
        <v>228</v>
      </c>
      <c r="G194" s="47" t="s">
        <v>33</v>
      </c>
      <c r="H194" s="70">
        <v>18741</v>
      </c>
      <c r="I194" s="49" t="s">
        <v>240</v>
      </c>
      <c r="J194" s="64">
        <f>VLOOKUP(H194,'Metales Pesados 2025'!H194:W681,16,FALSE)</f>
        <v>0</v>
      </c>
      <c r="K194" s="36">
        <f>VLOOKUP(H194,'Metales Pesados 2025'!H194:AJ681,29,FALSE)</f>
        <v>0</v>
      </c>
      <c r="L194" s="60">
        <f>VLOOKUP(H194,'Metales Pesados 2025'!H194:AW681,42,FALSE)</f>
        <v>0</v>
      </c>
      <c r="M194" s="36">
        <f>VLOOKUP(H194,'Metales Pesados 2025'!H194:BJ681,55,FALSE)</f>
        <v>0</v>
      </c>
      <c r="N194" s="36">
        <f>VLOOKUP(H194,'Metales Pesados 2025'!H194:BW681,68,FALSE)</f>
        <v>0</v>
      </c>
      <c r="O194" s="36">
        <f>VLOOKUP(H194,'Metales Pesados 2025'!H194:CJ681,81,FALSE)</f>
        <v>0</v>
      </c>
      <c r="P194" s="60">
        <f>VLOOKUP(H194,'Metales Pesados 2025'!H194:CW681,94,FALSE)</f>
        <v>0</v>
      </c>
    </row>
    <row r="195" spans="1:16" ht="13.05" customHeight="1" x14ac:dyDescent="0.2">
      <c r="A195" s="46" t="s">
        <v>205</v>
      </c>
      <c r="B195" s="46" t="s">
        <v>227</v>
      </c>
      <c r="C195" s="91">
        <v>407</v>
      </c>
      <c r="D195" s="46" t="s">
        <v>636</v>
      </c>
      <c r="E195" s="46" t="s">
        <v>205</v>
      </c>
      <c r="F195" s="46" t="s">
        <v>228</v>
      </c>
      <c r="G195" s="47" t="s">
        <v>33</v>
      </c>
      <c r="H195" s="70">
        <v>25605</v>
      </c>
      <c r="I195" s="49" t="s">
        <v>241</v>
      </c>
      <c r="J195" s="64">
        <f>VLOOKUP(H195,'Metales Pesados 2025'!H195:W682,16,FALSE)</f>
        <v>0</v>
      </c>
      <c r="K195" s="36">
        <f>VLOOKUP(H195,'Metales Pesados 2025'!H195:AJ682,29,FALSE)</f>
        <v>0</v>
      </c>
      <c r="L195" s="60">
        <f>VLOOKUP(H195,'Metales Pesados 2025'!H195:AW682,42,FALSE)</f>
        <v>0</v>
      </c>
      <c r="M195" s="36">
        <f>VLOOKUP(H195,'Metales Pesados 2025'!H195:BJ682,55,FALSE)</f>
        <v>0</v>
      </c>
      <c r="N195" s="36">
        <f>VLOOKUP(H195,'Metales Pesados 2025'!H195:BW682,68,FALSE)</f>
        <v>0</v>
      </c>
      <c r="O195" s="36">
        <f>VLOOKUP(H195,'Metales Pesados 2025'!H195:CJ682,81,FALSE)</f>
        <v>0</v>
      </c>
      <c r="P195" s="60">
        <f>VLOOKUP(H195,'Metales Pesados 2025'!H195:CW682,94,FALSE)</f>
        <v>0</v>
      </c>
    </row>
    <row r="196" spans="1:16" ht="13.05" customHeight="1" x14ac:dyDescent="0.2">
      <c r="A196" s="46" t="s">
        <v>205</v>
      </c>
      <c r="B196" s="46" t="s">
        <v>242</v>
      </c>
      <c r="C196" s="91">
        <v>407</v>
      </c>
      <c r="D196" s="46" t="s">
        <v>636</v>
      </c>
      <c r="E196" s="46" t="s">
        <v>205</v>
      </c>
      <c r="F196" s="46" t="s">
        <v>243</v>
      </c>
      <c r="G196" s="47" t="s">
        <v>31</v>
      </c>
      <c r="H196" s="70">
        <v>109</v>
      </c>
      <c r="I196" s="49" t="s">
        <v>243</v>
      </c>
      <c r="J196" s="64">
        <f>VLOOKUP(H196,'Metales Pesados 2025'!H196:W683,16,FALSE)</f>
        <v>95</v>
      </c>
      <c r="K196" s="36">
        <f>VLOOKUP(H196,'Metales Pesados 2025'!H196:AJ683,29,FALSE)</f>
        <v>0</v>
      </c>
      <c r="L196" s="60">
        <f>VLOOKUP(H196,'Metales Pesados 2025'!H196:AW683,42,FALSE)</f>
        <v>90</v>
      </c>
      <c r="M196" s="36">
        <f>VLOOKUP(H196,'Metales Pesados 2025'!H196:BJ683,55,FALSE)</f>
        <v>0</v>
      </c>
      <c r="N196" s="36">
        <f>VLOOKUP(H196,'Metales Pesados 2025'!H196:BW683,68,FALSE)</f>
        <v>0</v>
      </c>
      <c r="O196" s="36">
        <f>VLOOKUP(H196,'Metales Pesados 2025'!H196:CJ683,81,FALSE)</f>
        <v>0</v>
      </c>
      <c r="P196" s="60">
        <f>VLOOKUP(H196,'Metales Pesados 2025'!H196:CW683,94,FALSE)</f>
        <v>0</v>
      </c>
    </row>
    <row r="197" spans="1:16" ht="13.05" customHeight="1" x14ac:dyDescent="0.2">
      <c r="A197" s="46" t="s">
        <v>205</v>
      </c>
      <c r="B197" s="46" t="s">
        <v>242</v>
      </c>
      <c r="C197" s="91">
        <v>407</v>
      </c>
      <c r="D197" s="46" t="s">
        <v>636</v>
      </c>
      <c r="E197" s="46" t="s">
        <v>205</v>
      </c>
      <c r="F197" s="46" t="s">
        <v>243</v>
      </c>
      <c r="G197" s="47" t="s">
        <v>33</v>
      </c>
      <c r="H197" s="70">
        <v>112</v>
      </c>
      <c r="I197" s="49" t="s">
        <v>244</v>
      </c>
      <c r="J197" s="64">
        <f>VLOOKUP(H197,'Metales Pesados 2025'!H197:W684,16,FALSE)</f>
        <v>0</v>
      </c>
      <c r="K197" s="36">
        <f>VLOOKUP(H197,'Metales Pesados 2025'!H197:AJ684,29,FALSE)</f>
        <v>0</v>
      </c>
      <c r="L197" s="60">
        <f>VLOOKUP(H197,'Metales Pesados 2025'!H197:AW684,42,FALSE)</f>
        <v>0</v>
      </c>
      <c r="M197" s="36">
        <f>VLOOKUP(H197,'Metales Pesados 2025'!H197:BJ684,55,FALSE)</f>
        <v>0</v>
      </c>
      <c r="N197" s="36">
        <f>VLOOKUP(H197,'Metales Pesados 2025'!H197:BW684,68,FALSE)</f>
        <v>0</v>
      </c>
      <c r="O197" s="36">
        <f>VLOOKUP(H197,'Metales Pesados 2025'!H197:CJ684,81,FALSE)</f>
        <v>0</v>
      </c>
      <c r="P197" s="60">
        <f>VLOOKUP(H197,'Metales Pesados 2025'!H197:CW684,94,FALSE)</f>
        <v>0</v>
      </c>
    </row>
    <row r="198" spans="1:16" ht="13.05" customHeight="1" x14ac:dyDescent="0.2">
      <c r="A198" s="46" t="s">
        <v>205</v>
      </c>
      <c r="B198" s="46" t="s">
        <v>242</v>
      </c>
      <c r="C198" s="91">
        <v>407</v>
      </c>
      <c r="D198" s="46" t="s">
        <v>636</v>
      </c>
      <c r="E198" s="46" t="s">
        <v>205</v>
      </c>
      <c r="F198" s="46" t="s">
        <v>243</v>
      </c>
      <c r="G198" s="47" t="s">
        <v>33</v>
      </c>
      <c r="H198" s="70">
        <v>110</v>
      </c>
      <c r="I198" s="49" t="s">
        <v>245</v>
      </c>
      <c r="J198" s="64">
        <f>VLOOKUP(H198,'Metales Pesados 2025'!H198:W685,16,FALSE)</f>
        <v>3</v>
      </c>
      <c r="K198" s="36">
        <f>VLOOKUP(H198,'Metales Pesados 2025'!H198:AJ685,29,FALSE)</f>
        <v>0</v>
      </c>
      <c r="L198" s="60">
        <f>VLOOKUP(H198,'Metales Pesados 2025'!H198:AW685,42,FALSE)</f>
        <v>2</v>
      </c>
      <c r="M198" s="36">
        <f>VLOOKUP(H198,'Metales Pesados 2025'!H198:BJ685,55,FALSE)</f>
        <v>0</v>
      </c>
      <c r="N198" s="36">
        <f>VLOOKUP(H198,'Metales Pesados 2025'!H198:BW685,68,FALSE)</f>
        <v>0</v>
      </c>
      <c r="O198" s="36">
        <f>VLOOKUP(H198,'Metales Pesados 2025'!H198:CJ685,81,FALSE)</f>
        <v>0</v>
      </c>
      <c r="P198" s="60">
        <f>VLOOKUP(H198,'Metales Pesados 2025'!H198:CW685,94,FALSE)</f>
        <v>0</v>
      </c>
    </row>
    <row r="199" spans="1:16" ht="13.05" customHeight="1" x14ac:dyDescent="0.2">
      <c r="A199" s="46" t="s">
        <v>205</v>
      </c>
      <c r="B199" s="46" t="s">
        <v>242</v>
      </c>
      <c r="C199" s="91">
        <v>407</v>
      </c>
      <c r="D199" s="46" t="s">
        <v>636</v>
      </c>
      <c r="E199" s="46" t="s">
        <v>205</v>
      </c>
      <c r="F199" s="46" t="s">
        <v>243</v>
      </c>
      <c r="G199" s="47" t="s">
        <v>135</v>
      </c>
      <c r="H199" s="70">
        <v>111</v>
      </c>
      <c r="I199" s="49" t="s">
        <v>246</v>
      </c>
      <c r="J199" s="64">
        <f>VLOOKUP(H199,'Metales Pesados 2025'!H199:W686,16,FALSE)</f>
        <v>23</v>
      </c>
      <c r="K199" s="36">
        <f>VLOOKUP(H199,'Metales Pesados 2025'!H199:AJ686,29,FALSE)</f>
        <v>0</v>
      </c>
      <c r="L199" s="60">
        <f>VLOOKUP(H199,'Metales Pesados 2025'!H199:AW686,42,FALSE)</f>
        <v>20</v>
      </c>
      <c r="M199" s="36">
        <f>VLOOKUP(H199,'Metales Pesados 2025'!H199:BJ686,55,FALSE)</f>
        <v>0</v>
      </c>
      <c r="N199" s="36">
        <f>VLOOKUP(H199,'Metales Pesados 2025'!H199:BW686,68,FALSE)</f>
        <v>0</v>
      </c>
      <c r="O199" s="36">
        <f>VLOOKUP(H199,'Metales Pesados 2025'!H199:CJ686,81,FALSE)</f>
        <v>0</v>
      </c>
      <c r="P199" s="60">
        <f>VLOOKUP(H199,'Metales Pesados 2025'!H199:CW686,94,FALSE)</f>
        <v>0</v>
      </c>
    </row>
    <row r="200" spans="1:16" ht="13.05" customHeight="1" x14ac:dyDescent="0.2">
      <c r="A200" s="46" t="s">
        <v>205</v>
      </c>
      <c r="B200" s="46" t="s">
        <v>242</v>
      </c>
      <c r="C200" s="91">
        <v>407</v>
      </c>
      <c r="D200" s="46" t="s">
        <v>636</v>
      </c>
      <c r="E200" s="46" t="s">
        <v>205</v>
      </c>
      <c r="F200" s="46" t="s">
        <v>243</v>
      </c>
      <c r="G200" s="47" t="s">
        <v>33</v>
      </c>
      <c r="H200" s="70">
        <v>6924</v>
      </c>
      <c r="I200" s="49" t="s">
        <v>247</v>
      </c>
      <c r="J200" s="64">
        <f>VLOOKUP(H200,'Metales Pesados 2025'!H200:W687,16,FALSE)</f>
        <v>0</v>
      </c>
      <c r="K200" s="36">
        <f>VLOOKUP(H200,'Metales Pesados 2025'!H200:AJ687,29,FALSE)</f>
        <v>0</v>
      </c>
      <c r="L200" s="60">
        <f>VLOOKUP(H200,'Metales Pesados 2025'!H200:AW687,42,FALSE)</f>
        <v>0</v>
      </c>
      <c r="M200" s="36">
        <f>VLOOKUP(H200,'Metales Pesados 2025'!H200:BJ687,55,FALSE)</f>
        <v>0</v>
      </c>
      <c r="N200" s="36">
        <f>VLOOKUP(H200,'Metales Pesados 2025'!H200:BW687,68,FALSE)</f>
        <v>0</v>
      </c>
      <c r="O200" s="36">
        <f>VLOOKUP(H200,'Metales Pesados 2025'!H200:CJ687,81,FALSE)</f>
        <v>0</v>
      </c>
      <c r="P200" s="60">
        <f>VLOOKUP(H200,'Metales Pesados 2025'!H200:CW687,94,FALSE)</f>
        <v>0</v>
      </c>
    </row>
    <row r="201" spans="1:16" ht="13.05" customHeight="1" x14ac:dyDescent="0.2">
      <c r="A201" s="46" t="s">
        <v>205</v>
      </c>
      <c r="B201" s="46" t="s">
        <v>242</v>
      </c>
      <c r="C201" s="91">
        <v>407</v>
      </c>
      <c r="D201" s="46" t="s">
        <v>636</v>
      </c>
      <c r="E201" s="46" t="s">
        <v>205</v>
      </c>
      <c r="F201" s="46" t="s">
        <v>243</v>
      </c>
      <c r="G201" s="47" t="s">
        <v>59</v>
      </c>
      <c r="H201" s="70">
        <v>31794</v>
      </c>
      <c r="I201" s="49" t="s">
        <v>248</v>
      </c>
      <c r="J201" s="64">
        <f>VLOOKUP(H201,'Metales Pesados 2025'!H201:W688,16,FALSE)</f>
        <v>0</v>
      </c>
      <c r="K201" s="36">
        <f>VLOOKUP(H201,'Metales Pesados 2025'!H201:AJ688,29,FALSE)</f>
        <v>0</v>
      </c>
      <c r="L201" s="60">
        <f>VLOOKUP(H201,'Metales Pesados 2025'!H201:AW688,42,FALSE)</f>
        <v>0</v>
      </c>
      <c r="M201" s="36">
        <f>VLOOKUP(H201,'Metales Pesados 2025'!H201:BJ688,55,FALSE)</f>
        <v>0</v>
      </c>
      <c r="N201" s="36">
        <f>VLOOKUP(H201,'Metales Pesados 2025'!H201:BW688,68,FALSE)</f>
        <v>0</v>
      </c>
      <c r="O201" s="36">
        <f>VLOOKUP(H201,'Metales Pesados 2025'!H201:CJ688,81,FALSE)</f>
        <v>0</v>
      </c>
      <c r="P201" s="60">
        <f>VLOOKUP(H201,'Metales Pesados 2025'!H201:CW688,94,FALSE)</f>
        <v>0</v>
      </c>
    </row>
    <row r="202" spans="1:16" ht="13.05" customHeight="1" x14ac:dyDescent="0.2">
      <c r="A202" s="46" t="s">
        <v>205</v>
      </c>
      <c r="B202" s="46" t="s">
        <v>242</v>
      </c>
      <c r="C202" s="91">
        <v>407</v>
      </c>
      <c r="D202" s="46" t="s">
        <v>636</v>
      </c>
      <c r="E202" s="46" t="s">
        <v>205</v>
      </c>
      <c r="F202" s="46" t="s">
        <v>243</v>
      </c>
      <c r="G202" s="47" t="s">
        <v>59</v>
      </c>
      <c r="H202" s="70">
        <v>288</v>
      </c>
      <c r="I202" s="49" t="s">
        <v>249</v>
      </c>
      <c r="J202" s="64">
        <f>VLOOKUP(H202,'Metales Pesados 2025'!H202:W689,16,FALSE)</f>
        <v>13</v>
      </c>
      <c r="K202" s="36">
        <f>VLOOKUP(H202,'Metales Pesados 2025'!H202:AJ689,29,FALSE)</f>
        <v>0</v>
      </c>
      <c r="L202" s="60">
        <f>VLOOKUP(H202,'Metales Pesados 2025'!H202:AW689,42,FALSE)</f>
        <v>11</v>
      </c>
      <c r="M202" s="36">
        <f>VLOOKUP(H202,'Metales Pesados 2025'!H202:BJ689,55,FALSE)</f>
        <v>0</v>
      </c>
      <c r="N202" s="36">
        <f>VLOOKUP(H202,'Metales Pesados 2025'!H202:BW689,68,FALSE)</f>
        <v>0</v>
      </c>
      <c r="O202" s="36">
        <f>VLOOKUP(H202,'Metales Pesados 2025'!H202:CJ689,81,FALSE)</f>
        <v>0</v>
      </c>
      <c r="P202" s="60">
        <f>VLOOKUP(H202,'Metales Pesados 2025'!H202:CW689,94,FALSE)</f>
        <v>0</v>
      </c>
    </row>
    <row r="203" spans="1:16" ht="13.05" customHeight="1" x14ac:dyDescent="0.2">
      <c r="A203" s="46" t="s">
        <v>205</v>
      </c>
      <c r="B203" s="46" t="s">
        <v>242</v>
      </c>
      <c r="C203" s="91">
        <v>407</v>
      </c>
      <c r="D203" s="46" t="s">
        <v>636</v>
      </c>
      <c r="E203" s="46" t="s">
        <v>205</v>
      </c>
      <c r="F203" s="46" t="s">
        <v>243</v>
      </c>
      <c r="G203" s="47" t="s">
        <v>59</v>
      </c>
      <c r="H203" s="70">
        <v>31394</v>
      </c>
      <c r="I203" s="49" t="s">
        <v>250</v>
      </c>
      <c r="J203" s="64">
        <f>VLOOKUP(H203,'Metales Pesados 2025'!H203:W690,16,FALSE)</f>
        <v>0</v>
      </c>
      <c r="K203" s="36">
        <f>VLOOKUP(H203,'Metales Pesados 2025'!H203:AJ690,29,FALSE)</f>
        <v>0</v>
      </c>
      <c r="L203" s="60">
        <f>VLOOKUP(H203,'Metales Pesados 2025'!H203:AW690,42,FALSE)</f>
        <v>0</v>
      </c>
      <c r="M203" s="36">
        <f>VLOOKUP(H203,'Metales Pesados 2025'!H203:BJ690,55,FALSE)</f>
        <v>0</v>
      </c>
      <c r="N203" s="36">
        <f>VLOOKUP(H203,'Metales Pesados 2025'!H203:BW690,68,FALSE)</f>
        <v>0</v>
      </c>
      <c r="O203" s="36">
        <f>VLOOKUP(H203,'Metales Pesados 2025'!H203:CJ690,81,FALSE)</f>
        <v>0</v>
      </c>
      <c r="P203" s="60">
        <f>VLOOKUP(H203,'Metales Pesados 2025'!H203:CW690,94,FALSE)</f>
        <v>0</v>
      </c>
    </row>
    <row r="204" spans="1:16" ht="13.05" customHeight="1" x14ac:dyDescent="0.2">
      <c r="A204" s="46" t="s">
        <v>205</v>
      </c>
      <c r="B204" s="46" t="s">
        <v>206</v>
      </c>
      <c r="C204" s="91">
        <v>407</v>
      </c>
      <c r="D204" s="46" t="s">
        <v>636</v>
      </c>
      <c r="E204" s="46" t="s">
        <v>205</v>
      </c>
      <c r="F204" s="46" t="s">
        <v>243</v>
      </c>
      <c r="G204" s="47" t="s">
        <v>33</v>
      </c>
      <c r="H204" s="70">
        <v>30842</v>
      </c>
      <c r="I204" s="49" t="s">
        <v>164</v>
      </c>
      <c r="J204" s="64">
        <f>VLOOKUP(H204,'Metales Pesados 2025'!H204:W691,16,FALSE)</f>
        <v>0</v>
      </c>
      <c r="K204" s="36">
        <f>VLOOKUP(H204,'Metales Pesados 2025'!H204:AJ691,29,FALSE)</f>
        <v>0</v>
      </c>
      <c r="L204" s="60">
        <f>VLOOKUP(H204,'Metales Pesados 2025'!H204:AW691,42,FALSE)</f>
        <v>0</v>
      </c>
      <c r="M204" s="36">
        <f>VLOOKUP(H204,'Metales Pesados 2025'!H204:BJ691,55,FALSE)</f>
        <v>0</v>
      </c>
      <c r="N204" s="36">
        <f>VLOOKUP(H204,'Metales Pesados 2025'!H204:BW691,68,FALSE)</f>
        <v>0</v>
      </c>
      <c r="O204" s="36">
        <f>VLOOKUP(H204,'Metales Pesados 2025'!H204:CJ691,81,FALSE)</f>
        <v>0</v>
      </c>
      <c r="P204" s="60">
        <f>VLOOKUP(H204,'Metales Pesados 2025'!H204:CW691,94,FALSE)</f>
        <v>0</v>
      </c>
    </row>
    <row r="205" spans="1:16" ht="13.05" customHeight="1" x14ac:dyDescent="0.2">
      <c r="A205" s="46" t="s">
        <v>205</v>
      </c>
      <c r="B205" s="46" t="s">
        <v>242</v>
      </c>
      <c r="C205" s="91">
        <v>407</v>
      </c>
      <c r="D205" s="46" t="s">
        <v>636</v>
      </c>
      <c r="E205" s="46" t="s">
        <v>205</v>
      </c>
      <c r="F205" s="46" t="s">
        <v>243</v>
      </c>
      <c r="G205" s="47" t="s">
        <v>59</v>
      </c>
      <c r="H205" s="70">
        <v>25574</v>
      </c>
      <c r="I205" s="51" t="s">
        <v>251</v>
      </c>
      <c r="J205" s="64">
        <f>VLOOKUP(H205,'Metales Pesados 2025'!H205:W692,16,FALSE)</f>
        <v>0</v>
      </c>
      <c r="K205" s="36">
        <f>VLOOKUP(H205,'Metales Pesados 2025'!H205:AJ692,29,FALSE)</f>
        <v>0</v>
      </c>
      <c r="L205" s="60">
        <f>VLOOKUP(H205,'Metales Pesados 2025'!H205:AW692,42,FALSE)</f>
        <v>0</v>
      </c>
      <c r="M205" s="36">
        <f>VLOOKUP(H205,'Metales Pesados 2025'!H205:BJ692,55,FALSE)</f>
        <v>0</v>
      </c>
      <c r="N205" s="36">
        <f>VLOOKUP(H205,'Metales Pesados 2025'!H205:BW692,68,FALSE)</f>
        <v>0</v>
      </c>
      <c r="O205" s="36">
        <f>VLOOKUP(H205,'Metales Pesados 2025'!H205:CJ692,81,FALSE)</f>
        <v>0</v>
      </c>
      <c r="P205" s="60">
        <f>VLOOKUP(H205,'Metales Pesados 2025'!H205:CW692,94,FALSE)</f>
        <v>0</v>
      </c>
    </row>
    <row r="206" spans="1:16" ht="13.05" customHeight="1" x14ac:dyDescent="0.2">
      <c r="A206" s="46" t="s">
        <v>205</v>
      </c>
      <c r="B206" s="46" t="s">
        <v>252</v>
      </c>
      <c r="C206" s="91">
        <v>407</v>
      </c>
      <c r="D206" s="46" t="s">
        <v>636</v>
      </c>
      <c r="E206" s="46" t="s">
        <v>205</v>
      </c>
      <c r="F206" s="46" t="s">
        <v>253</v>
      </c>
      <c r="G206" s="47" t="s">
        <v>31</v>
      </c>
      <c r="H206" s="70">
        <v>101</v>
      </c>
      <c r="I206" s="49" t="s">
        <v>253</v>
      </c>
      <c r="J206" s="64">
        <f>VLOOKUP(H206,'Metales Pesados 2025'!H206:W694,16,FALSE)</f>
        <v>206</v>
      </c>
      <c r="K206" s="36">
        <f>VLOOKUP(H206,'Metales Pesados 2025'!H206:AJ694,29,FALSE)</f>
        <v>0</v>
      </c>
      <c r="L206" s="60">
        <f>VLOOKUP(H206,'Metales Pesados 2025'!H206:AW694,42,FALSE)</f>
        <v>195</v>
      </c>
      <c r="M206" s="36">
        <f>VLOOKUP(H206,'Metales Pesados 2025'!H206:BJ694,55,FALSE)</f>
        <v>0</v>
      </c>
      <c r="N206" s="36">
        <f>VLOOKUP(H206,'Metales Pesados 2025'!H206:BW694,68,FALSE)</f>
        <v>0</v>
      </c>
      <c r="O206" s="36">
        <f>VLOOKUP(H206,'Metales Pesados 2025'!H206:CJ694,81,FALSE)</f>
        <v>0</v>
      </c>
      <c r="P206" s="60">
        <f>VLOOKUP(H206,'Metales Pesados 2025'!H206:CW694,94,FALSE)</f>
        <v>0</v>
      </c>
    </row>
    <row r="207" spans="1:16" ht="13.05" customHeight="1" x14ac:dyDescent="0.2">
      <c r="A207" s="46" t="s">
        <v>205</v>
      </c>
      <c r="B207" s="46" t="s">
        <v>252</v>
      </c>
      <c r="C207" s="91">
        <v>407</v>
      </c>
      <c r="D207" s="46" t="s">
        <v>636</v>
      </c>
      <c r="E207" s="46" t="s">
        <v>205</v>
      </c>
      <c r="F207" s="46" t="s">
        <v>253</v>
      </c>
      <c r="G207" s="47" t="s">
        <v>33</v>
      </c>
      <c r="H207" s="70">
        <v>102</v>
      </c>
      <c r="I207" s="49" t="s">
        <v>254</v>
      </c>
      <c r="J207" s="64">
        <f>VLOOKUP(H207,'Metales Pesados 2025'!H207:W695,16,FALSE)</f>
        <v>0</v>
      </c>
      <c r="K207" s="36">
        <f>VLOOKUP(H207,'Metales Pesados 2025'!H207:AJ695,29,FALSE)</f>
        <v>0</v>
      </c>
      <c r="L207" s="60">
        <f>VLOOKUP(H207,'Metales Pesados 2025'!H207:AW695,42,FALSE)</f>
        <v>0</v>
      </c>
      <c r="M207" s="36">
        <f>VLOOKUP(H207,'Metales Pesados 2025'!H207:BJ695,55,FALSE)</f>
        <v>0</v>
      </c>
      <c r="N207" s="36">
        <f>VLOOKUP(H207,'Metales Pesados 2025'!H207:BW695,68,FALSE)</f>
        <v>0</v>
      </c>
      <c r="O207" s="36">
        <f>VLOOKUP(H207,'Metales Pesados 2025'!H207:CJ695,81,FALSE)</f>
        <v>0</v>
      </c>
      <c r="P207" s="60">
        <f>VLOOKUP(H207,'Metales Pesados 2025'!H207:CW695,94,FALSE)</f>
        <v>0</v>
      </c>
    </row>
    <row r="208" spans="1:16" ht="13.05" customHeight="1" x14ac:dyDescent="0.2">
      <c r="A208" s="46" t="s">
        <v>205</v>
      </c>
      <c r="B208" s="46" t="s">
        <v>252</v>
      </c>
      <c r="C208" s="91">
        <v>407</v>
      </c>
      <c r="D208" s="46" t="s">
        <v>636</v>
      </c>
      <c r="E208" s="46" t="s">
        <v>205</v>
      </c>
      <c r="F208" s="46" t="s">
        <v>253</v>
      </c>
      <c r="G208" s="47" t="s">
        <v>31</v>
      </c>
      <c r="H208" s="70">
        <v>104</v>
      </c>
      <c r="I208" s="49" t="s">
        <v>255</v>
      </c>
      <c r="J208" s="64">
        <f>VLOOKUP(H208,'Metales Pesados 2025'!H208:W696,16,FALSE)</f>
        <v>0</v>
      </c>
      <c r="K208" s="36">
        <f>VLOOKUP(H208,'Metales Pesados 2025'!H208:AJ696,29,FALSE)</f>
        <v>0</v>
      </c>
      <c r="L208" s="60">
        <f>VLOOKUP(H208,'Metales Pesados 2025'!H208:AW696,42,FALSE)</f>
        <v>0</v>
      </c>
      <c r="M208" s="36">
        <f>VLOOKUP(H208,'Metales Pesados 2025'!H208:BJ696,55,FALSE)</f>
        <v>0</v>
      </c>
      <c r="N208" s="36">
        <f>VLOOKUP(H208,'Metales Pesados 2025'!H208:BW696,68,FALSE)</f>
        <v>0</v>
      </c>
      <c r="O208" s="36">
        <f>VLOOKUP(H208,'Metales Pesados 2025'!H208:CJ696,81,FALSE)</f>
        <v>0</v>
      </c>
      <c r="P208" s="60">
        <f>VLOOKUP(H208,'Metales Pesados 2025'!H208:CW696,94,FALSE)</f>
        <v>0</v>
      </c>
    </row>
    <row r="209" spans="1:16" ht="13.05" customHeight="1" x14ac:dyDescent="0.2">
      <c r="A209" s="46" t="s">
        <v>205</v>
      </c>
      <c r="B209" s="46" t="s">
        <v>252</v>
      </c>
      <c r="C209" s="91">
        <v>407</v>
      </c>
      <c r="D209" s="46" t="s">
        <v>636</v>
      </c>
      <c r="E209" s="46" t="s">
        <v>205</v>
      </c>
      <c r="F209" s="46" t="s">
        <v>253</v>
      </c>
      <c r="G209" s="47" t="s">
        <v>33</v>
      </c>
      <c r="H209" s="70">
        <v>103</v>
      </c>
      <c r="I209" s="49" t="s">
        <v>256</v>
      </c>
      <c r="J209" s="64">
        <f>VLOOKUP(H209,'Metales Pesados 2025'!H209:W697,16,FALSE)</f>
        <v>0</v>
      </c>
      <c r="K209" s="36">
        <f>VLOOKUP(H209,'Metales Pesados 2025'!H209:AJ697,29,FALSE)</f>
        <v>0</v>
      </c>
      <c r="L209" s="60">
        <f>VLOOKUP(H209,'Metales Pesados 2025'!H209:AW697,42,FALSE)</f>
        <v>0</v>
      </c>
      <c r="M209" s="36">
        <f>VLOOKUP(H209,'Metales Pesados 2025'!H209:BJ697,55,FALSE)</f>
        <v>0</v>
      </c>
      <c r="N209" s="36">
        <f>VLOOKUP(H209,'Metales Pesados 2025'!H209:BW697,68,FALSE)</f>
        <v>0</v>
      </c>
      <c r="O209" s="36">
        <f>VLOOKUP(H209,'Metales Pesados 2025'!H209:CJ697,81,FALSE)</f>
        <v>0</v>
      </c>
      <c r="P209" s="60">
        <f>VLOOKUP(H209,'Metales Pesados 2025'!H209:CW697,94,FALSE)</f>
        <v>0</v>
      </c>
    </row>
    <row r="210" spans="1:16" ht="13.05" customHeight="1" x14ac:dyDescent="0.2">
      <c r="A210" s="46" t="s">
        <v>205</v>
      </c>
      <c r="B210" s="46" t="s">
        <v>252</v>
      </c>
      <c r="C210" s="91">
        <v>407</v>
      </c>
      <c r="D210" s="46" t="s">
        <v>636</v>
      </c>
      <c r="E210" s="46" t="s">
        <v>205</v>
      </c>
      <c r="F210" s="46" t="s">
        <v>253</v>
      </c>
      <c r="G210" s="47" t="s">
        <v>33</v>
      </c>
      <c r="H210" s="70">
        <v>289</v>
      </c>
      <c r="I210" s="49" t="s">
        <v>257</v>
      </c>
      <c r="J210" s="64">
        <f>VLOOKUP(H210,'Metales Pesados 2025'!H210:W698,16,FALSE)</f>
        <v>3</v>
      </c>
      <c r="K210" s="36">
        <f>VLOOKUP(H210,'Metales Pesados 2025'!H210:AJ698,29,FALSE)</f>
        <v>0</v>
      </c>
      <c r="L210" s="60">
        <f>VLOOKUP(H210,'Metales Pesados 2025'!H210:AW698,42,FALSE)</f>
        <v>3</v>
      </c>
      <c r="M210" s="36">
        <f>VLOOKUP(H210,'Metales Pesados 2025'!H210:BJ698,55,FALSE)</f>
        <v>0</v>
      </c>
      <c r="N210" s="36">
        <f>VLOOKUP(H210,'Metales Pesados 2025'!H210:BW698,68,FALSE)</f>
        <v>0</v>
      </c>
      <c r="O210" s="36">
        <f>VLOOKUP(H210,'Metales Pesados 2025'!H210:CJ698,81,FALSE)</f>
        <v>0</v>
      </c>
      <c r="P210" s="60">
        <f>VLOOKUP(H210,'Metales Pesados 2025'!H210:CW698,94,FALSE)</f>
        <v>0</v>
      </c>
    </row>
    <row r="211" spans="1:16" ht="13.05" customHeight="1" x14ac:dyDescent="0.2">
      <c r="A211" s="46" t="s">
        <v>205</v>
      </c>
      <c r="B211" s="46" t="s">
        <v>206</v>
      </c>
      <c r="C211" s="91">
        <v>407</v>
      </c>
      <c r="D211" s="46" t="s">
        <v>636</v>
      </c>
      <c r="E211" s="46" t="s">
        <v>205</v>
      </c>
      <c r="F211" s="46" t="s">
        <v>253</v>
      </c>
      <c r="G211" s="47" t="s">
        <v>33</v>
      </c>
      <c r="H211" s="70">
        <v>31817</v>
      </c>
      <c r="I211" s="49" t="s">
        <v>258</v>
      </c>
      <c r="J211" s="64">
        <f>VLOOKUP(H211,'Metales Pesados 2025'!H211:W699,16,FALSE)</f>
        <v>0</v>
      </c>
      <c r="K211" s="36">
        <f>VLOOKUP(H211,'Metales Pesados 2025'!H211:AJ699,29,FALSE)</f>
        <v>0</v>
      </c>
      <c r="L211" s="60">
        <f>VLOOKUP(H211,'Metales Pesados 2025'!H211:AW699,42,FALSE)</f>
        <v>0</v>
      </c>
      <c r="M211" s="36">
        <f>VLOOKUP(H211,'Metales Pesados 2025'!H211:BJ699,55,FALSE)</f>
        <v>0</v>
      </c>
      <c r="N211" s="36">
        <f>VLOOKUP(H211,'Metales Pesados 2025'!H211:BW699,68,FALSE)</f>
        <v>0</v>
      </c>
      <c r="O211" s="36">
        <f>VLOOKUP(H211,'Metales Pesados 2025'!H211:CJ699,81,FALSE)</f>
        <v>0</v>
      </c>
      <c r="P211" s="60">
        <f>VLOOKUP(H211,'Metales Pesados 2025'!H211:CW699,94,FALSE)</f>
        <v>0</v>
      </c>
    </row>
    <row r="212" spans="1:16" ht="13.05" customHeight="1" x14ac:dyDescent="0.2">
      <c r="A212" s="46" t="s">
        <v>205</v>
      </c>
      <c r="B212" s="46" t="s">
        <v>252</v>
      </c>
      <c r="C212" s="91">
        <v>407</v>
      </c>
      <c r="D212" s="46" t="s">
        <v>636</v>
      </c>
      <c r="E212" s="46" t="s">
        <v>205</v>
      </c>
      <c r="F212" s="46" t="s">
        <v>253</v>
      </c>
      <c r="G212" s="47" t="s">
        <v>33</v>
      </c>
      <c r="H212" s="70">
        <v>14717</v>
      </c>
      <c r="I212" s="49" t="s">
        <v>259</v>
      </c>
      <c r="J212" s="64">
        <f>VLOOKUP(H212,'Metales Pesados 2025'!H212:W700,16,FALSE)</f>
        <v>0</v>
      </c>
      <c r="K212" s="36">
        <f>VLOOKUP(H212,'Metales Pesados 2025'!H212:AJ700,29,FALSE)</f>
        <v>0</v>
      </c>
      <c r="L212" s="60">
        <f>VLOOKUP(H212,'Metales Pesados 2025'!H212:AW700,42,FALSE)</f>
        <v>0</v>
      </c>
      <c r="M212" s="36">
        <f>VLOOKUP(H212,'Metales Pesados 2025'!H212:BJ700,55,FALSE)</f>
        <v>0</v>
      </c>
      <c r="N212" s="36">
        <f>VLOOKUP(H212,'Metales Pesados 2025'!H212:BW700,68,FALSE)</f>
        <v>0</v>
      </c>
      <c r="O212" s="36">
        <f>VLOOKUP(H212,'Metales Pesados 2025'!H212:CJ700,81,FALSE)</f>
        <v>0</v>
      </c>
      <c r="P212" s="60">
        <f>VLOOKUP(H212,'Metales Pesados 2025'!H212:CW700,94,FALSE)</f>
        <v>0</v>
      </c>
    </row>
    <row r="213" spans="1:16" ht="13.05" customHeight="1" x14ac:dyDescent="0.2">
      <c r="A213" s="46" t="s">
        <v>205</v>
      </c>
      <c r="B213" s="46" t="s">
        <v>252</v>
      </c>
      <c r="C213" s="91">
        <v>407</v>
      </c>
      <c r="D213" s="46" t="s">
        <v>636</v>
      </c>
      <c r="E213" s="46" t="s">
        <v>205</v>
      </c>
      <c r="F213" s="46" t="s">
        <v>253</v>
      </c>
      <c r="G213" s="47" t="s">
        <v>33</v>
      </c>
      <c r="H213" s="70">
        <v>18573</v>
      </c>
      <c r="I213" s="49" t="s">
        <v>260</v>
      </c>
      <c r="J213" s="64">
        <f>VLOOKUP(H213,'Metales Pesados 2025'!H213:W701,16,FALSE)</f>
        <v>0</v>
      </c>
      <c r="K213" s="36">
        <f>VLOOKUP(H213,'Metales Pesados 2025'!H213:AJ701,29,FALSE)</f>
        <v>0</v>
      </c>
      <c r="L213" s="60">
        <f>VLOOKUP(H213,'Metales Pesados 2025'!H213:AW701,42,FALSE)</f>
        <v>0</v>
      </c>
      <c r="M213" s="36">
        <f>VLOOKUP(H213,'Metales Pesados 2025'!H213:BJ701,55,FALSE)</f>
        <v>0</v>
      </c>
      <c r="N213" s="36">
        <f>VLOOKUP(H213,'Metales Pesados 2025'!H213:BW701,68,FALSE)</f>
        <v>0</v>
      </c>
      <c r="O213" s="36">
        <f>VLOOKUP(H213,'Metales Pesados 2025'!H213:CJ701,81,FALSE)</f>
        <v>0</v>
      </c>
      <c r="P213" s="60">
        <f>VLOOKUP(H213,'Metales Pesados 2025'!H213:CW701,94,FALSE)</f>
        <v>0</v>
      </c>
    </row>
    <row r="214" spans="1:16" ht="13.05" customHeight="1" x14ac:dyDescent="0.2">
      <c r="A214" s="46" t="s">
        <v>205</v>
      </c>
      <c r="B214" s="46" t="s">
        <v>252</v>
      </c>
      <c r="C214" s="91">
        <v>407</v>
      </c>
      <c r="D214" s="46" t="s">
        <v>636</v>
      </c>
      <c r="E214" s="46" t="s">
        <v>205</v>
      </c>
      <c r="F214" s="46" t="s">
        <v>253</v>
      </c>
      <c r="G214" s="47" t="s">
        <v>33</v>
      </c>
      <c r="H214" s="70">
        <v>26116</v>
      </c>
      <c r="I214" s="49" t="s">
        <v>261</v>
      </c>
      <c r="J214" s="64">
        <f>VLOOKUP(H214,'Metales Pesados 2025'!H214:W702,16,FALSE)</f>
        <v>0</v>
      </c>
      <c r="K214" s="36">
        <f>VLOOKUP(H214,'Metales Pesados 2025'!H214:AJ702,29,FALSE)</f>
        <v>0</v>
      </c>
      <c r="L214" s="60">
        <f>VLOOKUP(H214,'Metales Pesados 2025'!H214:AW702,42,FALSE)</f>
        <v>0</v>
      </c>
      <c r="M214" s="36">
        <f>VLOOKUP(H214,'Metales Pesados 2025'!H214:BJ702,55,FALSE)</f>
        <v>0</v>
      </c>
      <c r="N214" s="36">
        <f>VLOOKUP(H214,'Metales Pesados 2025'!H214:BW702,68,FALSE)</f>
        <v>0</v>
      </c>
      <c r="O214" s="36">
        <f>VLOOKUP(H214,'Metales Pesados 2025'!H214:CJ702,81,FALSE)</f>
        <v>0</v>
      </c>
      <c r="P214" s="60">
        <f>VLOOKUP(H214,'Metales Pesados 2025'!H214:CW702,94,FALSE)</f>
        <v>0</v>
      </c>
    </row>
    <row r="215" spans="1:16" ht="13.05" customHeight="1" x14ac:dyDescent="0.2">
      <c r="A215" s="46" t="s">
        <v>205</v>
      </c>
      <c r="B215" s="46" t="s">
        <v>252</v>
      </c>
      <c r="C215" s="91">
        <v>407</v>
      </c>
      <c r="D215" s="46" t="s">
        <v>636</v>
      </c>
      <c r="E215" s="46" t="s">
        <v>205</v>
      </c>
      <c r="F215" s="46" t="s">
        <v>253</v>
      </c>
      <c r="G215" s="47" t="s">
        <v>33</v>
      </c>
      <c r="H215" s="70">
        <v>26631</v>
      </c>
      <c r="I215" s="49" t="s">
        <v>262</v>
      </c>
      <c r="J215" s="64">
        <f>VLOOKUP(H215,'Metales Pesados 2025'!H215:W703,16,FALSE)</f>
        <v>0</v>
      </c>
      <c r="K215" s="36">
        <f>VLOOKUP(H215,'Metales Pesados 2025'!H215:AJ703,29,FALSE)</f>
        <v>0</v>
      </c>
      <c r="L215" s="60">
        <f>VLOOKUP(H215,'Metales Pesados 2025'!H215:AW703,42,FALSE)</f>
        <v>0</v>
      </c>
      <c r="M215" s="36">
        <f>VLOOKUP(H215,'Metales Pesados 2025'!H215:BJ703,55,FALSE)</f>
        <v>0</v>
      </c>
      <c r="N215" s="36">
        <f>VLOOKUP(H215,'Metales Pesados 2025'!H215:BW703,68,FALSE)</f>
        <v>0</v>
      </c>
      <c r="O215" s="36">
        <f>VLOOKUP(H215,'Metales Pesados 2025'!H215:CJ703,81,FALSE)</f>
        <v>0</v>
      </c>
      <c r="P215" s="60">
        <f>VLOOKUP(H215,'Metales Pesados 2025'!H215:CW703,94,FALSE)</f>
        <v>0</v>
      </c>
    </row>
    <row r="216" spans="1:16" ht="13.05" customHeight="1" x14ac:dyDescent="0.2">
      <c r="A216" s="46" t="s">
        <v>205</v>
      </c>
      <c r="B216" s="46" t="s">
        <v>252</v>
      </c>
      <c r="C216" s="91">
        <v>407</v>
      </c>
      <c r="D216" s="46" t="s">
        <v>636</v>
      </c>
      <c r="E216" s="46" t="s">
        <v>205</v>
      </c>
      <c r="F216" s="46" t="s">
        <v>253</v>
      </c>
      <c r="G216" s="47" t="s">
        <v>33</v>
      </c>
      <c r="H216" s="70">
        <v>26839</v>
      </c>
      <c r="I216" s="49" t="s">
        <v>263</v>
      </c>
      <c r="J216" s="64">
        <f>VLOOKUP(H216,'Metales Pesados 2025'!H216:W704,16,FALSE)</f>
        <v>0</v>
      </c>
      <c r="K216" s="36">
        <f>VLOOKUP(H216,'Metales Pesados 2025'!H216:AJ704,29,FALSE)</f>
        <v>0</v>
      </c>
      <c r="L216" s="60">
        <f>VLOOKUP(H216,'Metales Pesados 2025'!H216:AW704,42,FALSE)</f>
        <v>0</v>
      </c>
      <c r="M216" s="36">
        <f>VLOOKUP(H216,'Metales Pesados 2025'!H216:BJ704,55,FALSE)</f>
        <v>0</v>
      </c>
      <c r="N216" s="36">
        <f>VLOOKUP(H216,'Metales Pesados 2025'!H216:BW704,68,FALSE)</f>
        <v>0</v>
      </c>
      <c r="O216" s="36">
        <f>VLOOKUP(H216,'Metales Pesados 2025'!H216:CJ704,81,FALSE)</f>
        <v>0</v>
      </c>
      <c r="P216" s="60">
        <f>VLOOKUP(H216,'Metales Pesados 2025'!H216:CW704,94,FALSE)</f>
        <v>0</v>
      </c>
    </row>
    <row r="217" spans="1:16" ht="13.05" customHeight="1" x14ac:dyDescent="0.2">
      <c r="A217" s="46" t="s">
        <v>22</v>
      </c>
      <c r="B217" s="46" t="s">
        <v>23</v>
      </c>
      <c r="C217" s="91">
        <v>406</v>
      </c>
      <c r="D217" s="46" t="s">
        <v>635</v>
      </c>
      <c r="E217" s="46" t="s">
        <v>22</v>
      </c>
      <c r="F217" s="46" t="s">
        <v>23</v>
      </c>
      <c r="G217" s="47" t="s">
        <v>264</v>
      </c>
      <c r="H217" s="70">
        <v>26060</v>
      </c>
      <c r="I217" s="49" t="s">
        <v>265</v>
      </c>
      <c r="J217" s="64">
        <f>VLOOKUP(H217,'Metales Pesados 2025'!H217:W705,16,FALSE)</f>
        <v>0</v>
      </c>
      <c r="K217" s="36">
        <f>VLOOKUP(H217,'Metales Pesados 2025'!H217:AJ705,29,FALSE)</f>
        <v>0</v>
      </c>
      <c r="L217" s="60">
        <f>VLOOKUP(H217,'Metales Pesados 2025'!H217:AW705,42,FALSE)</f>
        <v>0</v>
      </c>
      <c r="M217" s="36">
        <f>VLOOKUP(H217,'Metales Pesados 2025'!H217:BJ705,55,FALSE)</f>
        <v>0</v>
      </c>
      <c r="N217" s="36">
        <f>VLOOKUP(H217,'Metales Pesados 2025'!H217:BW705,68,FALSE)</f>
        <v>0</v>
      </c>
      <c r="O217" s="36">
        <f>VLOOKUP(H217,'Metales Pesados 2025'!H217:CJ705,81,FALSE)</f>
        <v>0</v>
      </c>
      <c r="P217" s="60">
        <f>VLOOKUP(H217,'Metales Pesados 2025'!H217:CW705,94,FALSE)</f>
        <v>0</v>
      </c>
    </row>
    <row r="218" spans="1:16" ht="13.05" customHeight="1" x14ac:dyDescent="0.2">
      <c r="A218" s="46" t="s">
        <v>22</v>
      </c>
      <c r="B218" s="46" t="s">
        <v>23</v>
      </c>
      <c r="C218" s="91">
        <v>406</v>
      </c>
      <c r="D218" s="46" t="s">
        <v>635</v>
      </c>
      <c r="E218" s="46" t="s">
        <v>22</v>
      </c>
      <c r="F218" s="46" t="s">
        <v>23</v>
      </c>
      <c r="G218" s="47" t="s">
        <v>33</v>
      </c>
      <c r="H218" s="71">
        <v>163</v>
      </c>
      <c r="I218" s="49" t="s">
        <v>266</v>
      </c>
      <c r="J218" s="64">
        <f>VLOOKUP(H218,'Metales Pesados 2025'!H218:W706,16,FALSE)</f>
        <v>0</v>
      </c>
      <c r="K218" s="36">
        <f>VLOOKUP(H218,'Metales Pesados 2025'!H218:AJ706,29,FALSE)</f>
        <v>0</v>
      </c>
      <c r="L218" s="60">
        <f>VLOOKUP(H218,'Metales Pesados 2025'!H218:AW706,42,FALSE)</f>
        <v>0</v>
      </c>
      <c r="M218" s="36">
        <f>VLOOKUP(H218,'Metales Pesados 2025'!H218:BJ706,55,FALSE)</f>
        <v>0</v>
      </c>
      <c r="N218" s="36">
        <f>VLOOKUP(H218,'Metales Pesados 2025'!H218:BW706,68,FALSE)</f>
        <v>0</v>
      </c>
      <c r="O218" s="36">
        <f>VLOOKUP(H218,'Metales Pesados 2025'!H218:CJ706,81,FALSE)</f>
        <v>0</v>
      </c>
      <c r="P218" s="60">
        <f>VLOOKUP(H218,'Metales Pesados 2025'!H218:CW706,94,FALSE)</f>
        <v>0</v>
      </c>
    </row>
    <row r="219" spans="1:16" ht="13.05" customHeight="1" x14ac:dyDescent="0.2">
      <c r="A219" s="46" t="s">
        <v>22</v>
      </c>
      <c r="B219" s="46" t="s">
        <v>23</v>
      </c>
      <c r="C219" s="91">
        <v>406</v>
      </c>
      <c r="D219" s="46" t="s">
        <v>635</v>
      </c>
      <c r="E219" s="46" t="s">
        <v>22</v>
      </c>
      <c r="F219" s="46" t="s">
        <v>23</v>
      </c>
      <c r="G219" s="47" t="s">
        <v>33</v>
      </c>
      <c r="H219" s="71">
        <v>164</v>
      </c>
      <c r="I219" s="49" t="s">
        <v>267</v>
      </c>
      <c r="J219" s="64">
        <f>VLOOKUP(H219,'Metales Pesados 2025'!H219:W707,16,FALSE)</f>
        <v>0</v>
      </c>
      <c r="K219" s="36">
        <f>VLOOKUP(H219,'Metales Pesados 2025'!H219:AJ707,29,FALSE)</f>
        <v>0</v>
      </c>
      <c r="L219" s="60">
        <f>VLOOKUP(H219,'Metales Pesados 2025'!H219:AW707,42,FALSE)</f>
        <v>0</v>
      </c>
      <c r="M219" s="36">
        <f>VLOOKUP(H219,'Metales Pesados 2025'!H219:BJ707,55,FALSE)</f>
        <v>0</v>
      </c>
      <c r="N219" s="36">
        <f>VLOOKUP(H219,'Metales Pesados 2025'!H219:BW707,68,FALSE)</f>
        <v>0</v>
      </c>
      <c r="O219" s="36">
        <f>VLOOKUP(H219,'Metales Pesados 2025'!H219:CJ707,81,FALSE)</f>
        <v>0</v>
      </c>
      <c r="P219" s="60">
        <f>VLOOKUP(H219,'Metales Pesados 2025'!H219:CW707,94,FALSE)</f>
        <v>0</v>
      </c>
    </row>
    <row r="220" spans="1:16" ht="13.05" customHeight="1" x14ac:dyDescent="0.2">
      <c r="A220" s="46" t="s">
        <v>22</v>
      </c>
      <c r="B220" s="46" t="s">
        <v>23</v>
      </c>
      <c r="C220" s="91">
        <v>406</v>
      </c>
      <c r="D220" s="46" t="s">
        <v>635</v>
      </c>
      <c r="E220" s="46" t="s">
        <v>22</v>
      </c>
      <c r="F220" s="46" t="s">
        <v>23</v>
      </c>
      <c r="G220" s="47" t="s">
        <v>33</v>
      </c>
      <c r="H220" s="71">
        <v>165</v>
      </c>
      <c r="I220" s="49" t="s">
        <v>268</v>
      </c>
      <c r="J220" s="64">
        <f>VLOOKUP(H220,'Metales Pesados 2025'!H220:W708,16,FALSE)</f>
        <v>0</v>
      </c>
      <c r="K220" s="36">
        <f>VLOOKUP(H220,'Metales Pesados 2025'!H220:AJ708,29,FALSE)</f>
        <v>0</v>
      </c>
      <c r="L220" s="60">
        <f>VLOOKUP(H220,'Metales Pesados 2025'!H220:AW708,42,FALSE)</f>
        <v>0</v>
      </c>
      <c r="M220" s="36">
        <f>VLOOKUP(H220,'Metales Pesados 2025'!H220:BJ708,55,FALSE)</f>
        <v>0</v>
      </c>
      <c r="N220" s="36">
        <f>VLOOKUP(H220,'Metales Pesados 2025'!H220:BW708,68,FALSE)</f>
        <v>0</v>
      </c>
      <c r="O220" s="36">
        <f>VLOOKUP(H220,'Metales Pesados 2025'!H220:CJ708,81,FALSE)</f>
        <v>0</v>
      </c>
      <c r="P220" s="60">
        <f>VLOOKUP(H220,'Metales Pesados 2025'!H220:CW708,94,FALSE)</f>
        <v>0</v>
      </c>
    </row>
    <row r="221" spans="1:16" ht="13.05" customHeight="1" x14ac:dyDescent="0.2">
      <c r="A221" s="46" t="s">
        <v>22</v>
      </c>
      <c r="B221" s="46" t="s">
        <v>23</v>
      </c>
      <c r="C221" s="91">
        <v>406</v>
      </c>
      <c r="D221" s="46" t="s">
        <v>635</v>
      </c>
      <c r="E221" s="46" t="s">
        <v>22</v>
      </c>
      <c r="F221" s="46" t="s">
        <v>23</v>
      </c>
      <c r="G221" s="47" t="s">
        <v>33</v>
      </c>
      <c r="H221" s="71">
        <v>166</v>
      </c>
      <c r="I221" s="49" t="s">
        <v>269</v>
      </c>
      <c r="J221" s="64">
        <f>VLOOKUP(H221,'Metales Pesados 2025'!H221:W709,16,FALSE)</f>
        <v>0</v>
      </c>
      <c r="K221" s="36">
        <f>VLOOKUP(H221,'Metales Pesados 2025'!H221:AJ709,29,FALSE)</f>
        <v>0</v>
      </c>
      <c r="L221" s="60">
        <f>VLOOKUP(H221,'Metales Pesados 2025'!H221:AW709,42,FALSE)</f>
        <v>0</v>
      </c>
      <c r="M221" s="36">
        <f>VLOOKUP(H221,'Metales Pesados 2025'!H221:BJ709,55,FALSE)</f>
        <v>0</v>
      </c>
      <c r="N221" s="36">
        <f>VLOOKUP(H221,'Metales Pesados 2025'!H221:BW709,68,FALSE)</f>
        <v>0</v>
      </c>
      <c r="O221" s="36">
        <f>VLOOKUP(H221,'Metales Pesados 2025'!H221:CJ709,81,FALSE)</f>
        <v>0</v>
      </c>
      <c r="P221" s="60">
        <f>VLOOKUP(H221,'Metales Pesados 2025'!H221:CW709,94,FALSE)</f>
        <v>0</v>
      </c>
    </row>
    <row r="222" spans="1:16" ht="13.05" customHeight="1" x14ac:dyDescent="0.2">
      <c r="A222" s="46" t="s">
        <v>22</v>
      </c>
      <c r="B222" s="46" t="s">
        <v>23</v>
      </c>
      <c r="C222" s="91">
        <v>406</v>
      </c>
      <c r="D222" s="46" t="s">
        <v>635</v>
      </c>
      <c r="E222" s="46" t="s">
        <v>22</v>
      </c>
      <c r="F222" s="46" t="s">
        <v>23</v>
      </c>
      <c r="G222" s="47" t="s">
        <v>33</v>
      </c>
      <c r="H222" s="71">
        <v>167</v>
      </c>
      <c r="I222" s="49" t="s">
        <v>270</v>
      </c>
      <c r="J222" s="64">
        <f>VLOOKUP(H222,'Metales Pesados 2025'!H222:W710,16,FALSE)</f>
        <v>0</v>
      </c>
      <c r="K222" s="36">
        <f>VLOOKUP(H222,'Metales Pesados 2025'!H222:AJ710,29,FALSE)</f>
        <v>0</v>
      </c>
      <c r="L222" s="60">
        <f>VLOOKUP(H222,'Metales Pesados 2025'!H222:AW710,42,FALSE)</f>
        <v>0</v>
      </c>
      <c r="M222" s="36">
        <f>VLOOKUP(H222,'Metales Pesados 2025'!H222:BJ710,55,FALSE)</f>
        <v>0</v>
      </c>
      <c r="N222" s="36">
        <f>VLOOKUP(H222,'Metales Pesados 2025'!H222:BW710,68,FALSE)</f>
        <v>0</v>
      </c>
      <c r="O222" s="36">
        <f>VLOOKUP(H222,'Metales Pesados 2025'!H222:CJ710,81,FALSE)</f>
        <v>0</v>
      </c>
      <c r="P222" s="60">
        <f>VLOOKUP(H222,'Metales Pesados 2025'!H222:CW710,94,FALSE)</f>
        <v>0</v>
      </c>
    </row>
    <row r="223" spans="1:16" ht="13.05" customHeight="1" x14ac:dyDescent="0.2">
      <c r="A223" s="46" t="s">
        <v>22</v>
      </c>
      <c r="B223" s="46" t="s">
        <v>23</v>
      </c>
      <c r="C223" s="91">
        <v>406</v>
      </c>
      <c r="D223" s="46" t="s">
        <v>635</v>
      </c>
      <c r="E223" s="46" t="s">
        <v>22</v>
      </c>
      <c r="F223" s="46" t="s">
        <v>23</v>
      </c>
      <c r="G223" s="47" t="s">
        <v>33</v>
      </c>
      <c r="H223" s="71">
        <v>294</v>
      </c>
      <c r="I223" s="49" t="s">
        <v>271</v>
      </c>
      <c r="J223" s="64">
        <f>VLOOKUP(H223,'Metales Pesados 2025'!H223:W711,16,FALSE)</f>
        <v>0</v>
      </c>
      <c r="K223" s="36">
        <f>VLOOKUP(H223,'Metales Pesados 2025'!H223:AJ711,29,FALSE)</f>
        <v>0</v>
      </c>
      <c r="L223" s="60">
        <f>VLOOKUP(H223,'Metales Pesados 2025'!H223:AW711,42,FALSE)</f>
        <v>0</v>
      </c>
      <c r="M223" s="36">
        <f>VLOOKUP(H223,'Metales Pesados 2025'!H223:BJ711,55,FALSE)</f>
        <v>0</v>
      </c>
      <c r="N223" s="36">
        <f>VLOOKUP(H223,'Metales Pesados 2025'!H223:BW711,68,FALSE)</f>
        <v>0</v>
      </c>
      <c r="O223" s="36">
        <f>VLOOKUP(H223,'Metales Pesados 2025'!H223:CJ711,81,FALSE)</f>
        <v>0</v>
      </c>
      <c r="P223" s="60">
        <f>VLOOKUP(H223,'Metales Pesados 2025'!H223:CW711,94,FALSE)</f>
        <v>0</v>
      </c>
    </row>
    <row r="224" spans="1:16" ht="13.05" customHeight="1" x14ac:dyDescent="0.2">
      <c r="A224" s="46" t="s">
        <v>22</v>
      </c>
      <c r="B224" s="46" t="s">
        <v>23</v>
      </c>
      <c r="C224" s="91">
        <v>406</v>
      </c>
      <c r="D224" s="46" t="s">
        <v>635</v>
      </c>
      <c r="E224" s="46" t="s">
        <v>22</v>
      </c>
      <c r="F224" s="46" t="s">
        <v>23</v>
      </c>
      <c r="G224" s="47" t="s">
        <v>264</v>
      </c>
      <c r="H224" s="71">
        <v>31810</v>
      </c>
      <c r="I224" s="49" t="s">
        <v>272</v>
      </c>
      <c r="J224" s="64">
        <f>VLOOKUP(H224,'Metales Pesados 2025'!H224:W712,16,FALSE)</f>
        <v>0</v>
      </c>
      <c r="K224" s="36">
        <f>VLOOKUP(H224,'Metales Pesados 2025'!H224:AJ712,29,FALSE)</f>
        <v>0</v>
      </c>
      <c r="L224" s="60">
        <f>VLOOKUP(H224,'Metales Pesados 2025'!H224:AW712,42,FALSE)</f>
        <v>0</v>
      </c>
      <c r="M224" s="36">
        <f>VLOOKUP(H224,'Metales Pesados 2025'!H224:BJ712,55,FALSE)</f>
        <v>0</v>
      </c>
      <c r="N224" s="36">
        <f>VLOOKUP(H224,'Metales Pesados 2025'!H224:BW712,68,FALSE)</f>
        <v>0</v>
      </c>
      <c r="O224" s="36">
        <f>VLOOKUP(H224,'Metales Pesados 2025'!H224:CJ712,81,FALSE)</f>
        <v>0</v>
      </c>
      <c r="P224" s="60">
        <f>VLOOKUP(H224,'Metales Pesados 2025'!H224:CW712,94,FALSE)</f>
        <v>0</v>
      </c>
    </row>
    <row r="225" spans="1:16" ht="13.05" customHeight="1" x14ac:dyDescent="0.2">
      <c r="A225" s="46" t="s">
        <v>22</v>
      </c>
      <c r="B225" s="46" t="s">
        <v>23</v>
      </c>
      <c r="C225" s="91">
        <v>406</v>
      </c>
      <c r="D225" s="46" t="s">
        <v>635</v>
      </c>
      <c r="E225" s="46" t="s">
        <v>22</v>
      </c>
      <c r="F225" s="46" t="s">
        <v>23</v>
      </c>
      <c r="G225" s="47" t="s">
        <v>33</v>
      </c>
      <c r="H225" s="71">
        <v>295</v>
      </c>
      <c r="I225" s="49" t="s">
        <v>273</v>
      </c>
      <c r="J225" s="64">
        <f>VLOOKUP(H225,'Metales Pesados 2025'!H225:W713,16,FALSE)</f>
        <v>0</v>
      </c>
      <c r="K225" s="36">
        <f>VLOOKUP(H225,'Metales Pesados 2025'!H225:AJ713,29,FALSE)</f>
        <v>0</v>
      </c>
      <c r="L225" s="60">
        <f>VLOOKUP(H225,'Metales Pesados 2025'!H225:AW713,42,FALSE)</f>
        <v>0</v>
      </c>
      <c r="M225" s="36">
        <f>VLOOKUP(H225,'Metales Pesados 2025'!H225:BJ713,55,FALSE)</f>
        <v>0</v>
      </c>
      <c r="N225" s="36">
        <f>VLOOKUP(H225,'Metales Pesados 2025'!H225:BW713,68,FALSE)</f>
        <v>0</v>
      </c>
      <c r="O225" s="36">
        <f>VLOOKUP(H225,'Metales Pesados 2025'!H225:CJ713,81,FALSE)</f>
        <v>0</v>
      </c>
      <c r="P225" s="60">
        <f>VLOOKUP(H225,'Metales Pesados 2025'!H225:CW713,94,FALSE)</f>
        <v>0</v>
      </c>
    </row>
    <row r="226" spans="1:16" ht="13.05" customHeight="1" x14ac:dyDescent="0.2">
      <c r="A226" s="46" t="s">
        <v>22</v>
      </c>
      <c r="B226" s="46" t="s">
        <v>23</v>
      </c>
      <c r="C226" s="91">
        <v>406</v>
      </c>
      <c r="D226" s="46" t="s">
        <v>635</v>
      </c>
      <c r="E226" s="46" t="s">
        <v>22</v>
      </c>
      <c r="F226" s="46" t="s">
        <v>23</v>
      </c>
      <c r="G226" s="47" t="s">
        <v>33</v>
      </c>
      <c r="H226" s="71">
        <v>31703</v>
      </c>
      <c r="I226" s="49" t="s">
        <v>274</v>
      </c>
      <c r="J226" s="64">
        <f>VLOOKUP(H226,'Metales Pesados 2025'!H226:W714,16,FALSE)</f>
        <v>0</v>
      </c>
      <c r="K226" s="36">
        <f>VLOOKUP(H226,'Metales Pesados 2025'!H226:AJ714,29,FALSE)</f>
        <v>0</v>
      </c>
      <c r="L226" s="60">
        <f>VLOOKUP(H226,'Metales Pesados 2025'!H226:AW714,42,FALSE)</f>
        <v>0</v>
      </c>
      <c r="M226" s="36">
        <f>VLOOKUP(H226,'Metales Pesados 2025'!H226:BJ714,55,FALSE)</f>
        <v>0</v>
      </c>
      <c r="N226" s="36">
        <f>VLOOKUP(H226,'Metales Pesados 2025'!H226:BW714,68,FALSE)</f>
        <v>0</v>
      </c>
      <c r="O226" s="36">
        <f>VLOOKUP(H226,'Metales Pesados 2025'!H226:CJ714,81,FALSE)</f>
        <v>0</v>
      </c>
      <c r="P226" s="60">
        <f>VLOOKUP(H226,'Metales Pesados 2025'!H226:CW714,94,FALSE)</f>
        <v>0</v>
      </c>
    </row>
    <row r="227" spans="1:16" ht="13.05" customHeight="1" x14ac:dyDescent="0.2">
      <c r="A227" s="46" t="s">
        <v>22</v>
      </c>
      <c r="B227" s="46" t="s">
        <v>23</v>
      </c>
      <c r="C227" s="91">
        <v>406</v>
      </c>
      <c r="D227" s="46" t="s">
        <v>635</v>
      </c>
      <c r="E227" s="46" t="s">
        <v>22</v>
      </c>
      <c r="F227" s="46" t="s">
        <v>23</v>
      </c>
      <c r="G227" s="47" t="s">
        <v>33</v>
      </c>
      <c r="H227" s="71">
        <v>6763</v>
      </c>
      <c r="I227" s="49" t="s">
        <v>275</v>
      </c>
      <c r="J227" s="64">
        <f>VLOOKUP(H227,'Metales Pesados 2025'!H227:W715,16,FALSE)</f>
        <v>0</v>
      </c>
      <c r="K227" s="36">
        <f>VLOOKUP(H227,'Metales Pesados 2025'!H227:AJ715,29,FALSE)</f>
        <v>0</v>
      </c>
      <c r="L227" s="60">
        <f>VLOOKUP(H227,'Metales Pesados 2025'!H227:AW715,42,FALSE)</f>
        <v>0</v>
      </c>
      <c r="M227" s="36">
        <f>VLOOKUP(H227,'Metales Pesados 2025'!H227:BJ715,55,FALSE)</f>
        <v>0</v>
      </c>
      <c r="N227" s="36">
        <f>VLOOKUP(H227,'Metales Pesados 2025'!H227:BW715,68,FALSE)</f>
        <v>0</v>
      </c>
      <c r="O227" s="36">
        <f>VLOOKUP(H227,'Metales Pesados 2025'!H227:CJ715,81,FALSE)</f>
        <v>0</v>
      </c>
      <c r="P227" s="60">
        <f>VLOOKUP(H227,'Metales Pesados 2025'!H227:CW715,94,FALSE)</f>
        <v>0</v>
      </c>
    </row>
    <row r="228" spans="1:16" ht="13.05" customHeight="1" x14ac:dyDescent="0.2">
      <c r="A228" s="46" t="s">
        <v>22</v>
      </c>
      <c r="B228" s="46" t="s">
        <v>23</v>
      </c>
      <c r="C228" s="91">
        <v>406</v>
      </c>
      <c r="D228" s="46" t="s">
        <v>635</v>
      </c>
      <c r="E228" s="46" t="s">
        <v>22</v>
      </c>
      <c r="F228" s="46" t="s">
        <v>23</v>
      </c>
      <c r="G228" s="47" t="s">
        <v>33</v>
      </c>
      <c r="H228" s="71">
        <v>168</v>
      </c>
      <c r="I228" s="49" t="s">
        <v>276</v>
      </c>
      <c r="J228" s="64">
        <f>VLOOKUP(H228,'Metales Pesados 2025'!H228:W716,16,FALSE)</f>
        <v>0</v>
      </c>
      <c r="K228" s="36">
        <f>VLOOKUP(H228,'Metales Pesados 2025'!H228:AJ716,29,FALSE)</f>
        <v>0</v>
      </c>
      <c r="L228" s="60">
        <f>VLOOKUP(H228,'Metales Pesados 2025'!H228:AW716,42,FALSE)</f>
        <v>0</v>
      </c>
      <c r="M228" s="36">
        <f>VLOOKUP(H228,'Metales Pesados 2025'!H228:BJ716,55,FALSE)</f>
        <v>0</v>
      </c>
      <c r="N228" s="36">
        <f>VLOOKUP(H228,'Metales Pesados 2025'!H228:BW716,68,FALSE)</f>
        <v>0</v>
      </c>
      <c r="O228" s="36">
        <f>VLOOKUP(H228,'Metales Pesados 2025'!H228:CJ716,81,FALSE)</f>
        <v>0</v>
      </c>
      <c r="P228" s="60">
        <f>VLOOKUP(H228,'Metales Pesados 2025'!H228:CW716,94,FALSE)</f>
        <v>0</v>
      </c>
    </row>
    <row r="229" spans="1:16" ht="13.05" customHeight="1" x14ac:dyDescent="0.2">
      <c r="A229" s="46" t="s">
        <v>22</v>
      </c>
      <c r="B229" s="46" t="s">
        <v>23</v>
      </c>
      <c r="C229" s="91">
        <v>406</v>
      </c>
      <c r="D229" s="46" t="s">
        <v>635</v>
      </c>
      <c r="E229" s="46" t="s">
        <v>22</v>
      </c>
      <c r="F229" s="46" t="s">
        <v>23</v>
      </c>
      <c r="G229" s="47" t="s">
        <v>59</v>
      </c>
      <c r="H229" s="71">
        <v>169</v>
      </c>
      <c r="I229" s="49" t="s">
        <v>277</v>
      </c>
      <c r="J229" s="64">
        <f>VLOOKUP(H229,'Metales Pesados 2025'!H229:W717,16,FALSE)</f>
        <v>0</v>
      </c>
      <c r="K229" s="36">
        <f>VLOOKUP(H229,'Metales Pesados 2025'!H229:AJ717,29,FALSE)</f>
        <v>0</v>
      </c>
      <c r="L229" s="60">
        <f>VLOOKUP(H229,'Metales Pesados 2025'!H229:AW717,42,FALSE)</f>
        <v>0</v>
      </c>
      <c r="M229" s="36">
        <f>VLOOKUP(H229,'Metales Pesados 2025'!H229:BJ717,55,FALSE)</f>
        <v>0</v>
      </c>
      <c r="N229" s="36">
        <f>VLOOKUP(H229,'Metales Pesados 2025'!H229:BW717,68,FALSE)</f>
        <v>0</v>
      </c>
      <c r="O229" s="36">
        <f>VLOOKUP(H229,'Metales Pesados 2025'!H229:CJ717,81,FALSE)</f>
        <v>0</v>
      </c>
      <c r="P229" s="60">
        <f>VLOOKUP(H229,'Metales Pesados 2025'!H229:CW717,94,FALSE)</f>
        <v>0</v>
      </c>
    </row>
    <row r="230" spans="1:16" ht="13.05" customHeight="1" x14ac:dyDescent="0.2">
      <c r="A230" s="46" t="s">
        <v>22</v>
      </c>
      <c r="B230" s="46" t="s">
        <v>23</v>
      </c>
      <c r="C230" s="91">
        <v>406</v>
      </c>
      <c r="D230" s="46" t="s">
        <v>635</v>
      </c>
      <c r="E230" s="46" t="s">
        <v>22</v>
      </c>
      <c r="F230" s="46" t="s">
        <v>23</v>
      </c>
      <c r="G230" s="47" t="s">
        <v>33</v>
      </c>
      <c r="H230" s="71">
        <v>26489</v>
      </c>
      <c r="I230" s="49" t="s">
        <v>278</v>
      </c>
      <c r="J230" s="64">
        <f>VLOOKUP(H230,'Metales Pesados 2025'!H230:W718,16,FALSE)</f>
        <v>0</v>
      </c>
      <c r="K230" s="36">
        <f>VLOOKUP(H230,'Metales Pesados 2025'!H230:AJ718,29,FALSE)</f>
        <v>0</v>
      </c>
      <c r="L230" s="60">
        <f>VLOOKUP(H230,'Metales Pesados 2025'!H230:AW718,42,FALSE)</f>
        <v>0</v>
      </c>
      <c r="M230" s="36">
        <f>VLOOKUP(H230,'Metales Pesados 2025'!H230:BJ718,55,FALSE)</f>
        <v>0</v>
      </c>
      <c r="N230" s="36">
        <f>VLOOKUP(H230,'Metales Pesados 2025'!H230:BW718,68,FALSE)</f>
        <v>0</v>
      </c>
      <c r="O230" s="36">
        <f>VLOOKUP(H230,'Metales Pesados 2025'!H230:CJ718,81,FALSE)</f>
        <v>0</v>
      </c>
      <c r="P230" s="60">
        <f>VLOOKUP(H230,'Metales Pesados 2025'!H230:CW718,94,FALSE)</f>
        <v>0</v>
      </c>
    </row>
    <row r="231" spans="1:16" ht="13.05" customHeight="1" x14ac:dyDescent="0.2">
      <c r="A231" s="46" t="s">
        <v>22</v>
      </c>
      <c r="B231" s="46" t="s">
        <v>39</v>
      </c>
      <c r="C231" s="91">
        <v>406</v>
      </c>
      <c r="D231" s="46" t="s">
        <v>635</v>
      </c>
      <c r="E231" s="46" t="s">
        <v>22</v>
      </c>
      <c r="F231" s="46" t="s">
        <v>23</v>
      </c>
      <c r="G231" s="47" t="s">
        <v>33</v>
      </c>
      <c r="H231" s="71">
        <v>26490</v>
      </c>
      <c r="I231" s="49" t="s">
        <v>279</v>
      </c>
      <c r="J231" s="64">
        <f>VLOOKUP(H231,'Metales Pesados 2025'!H231:W719,16,FALSE)</f>
        <v>0</v>
      </c>
      <c r="K231" s="36">
        <f>VLOOKUP(H231,'Metales Pesados 2025'!H231:AJ719,29,FALSE)</f>
        <v>0</v>
      </c>
      <c r="L231" s="60">
        <f>VLOOKUP(H231,'Metales Pesados 2025'!H231:AW719,42,FALSE)</f>
        <v>0</v>
      </c>
      <c r="M231" s="36">
        <f>VLOOKUP(H231,'Metales Pesados 2025'!H231:BJ719,55,FALSE)</f>
        <v>0</v>
      </c>
      <c r="N231" s="36">
        <f>VLOOKUP(H231,'Metales Pesados 2025'!H231:BW719,68,FALSE)</f>
        <v>0</v>
      </c>
      <c r="O231" s="36">
        <f>VLOOKUP(H231,'Metales Pesados 2025'!H231:CJ719,81,FALSE)</f>
        <v>0</v>
      </c>
      <c r="P231" s="60">
        <f>VLOOKUP(H231,'Metales Pesados 2025'!H231:CW719,94,FALSE)</f>
        <v>0</v>
      </c>
    </row>
    <row r="232" spans="1:16" ht="13.05" customHeight="1" x14ac:dyDescent="0.2">
      <c r="A232" s="46" t="s">
        <v>22</v>
      </c>
      <c r="B232" s="46" t="s">
        <v>23</v>
      </c>
      <c r="C232" s="91">
        <v>406</v>
      </c>
      <c r="D232" s="46" t="s">
        <v>635</v>
      </c>
      <c r="E232" s="46" t="s">
        <v>22</v>
      </c>
      <c r="F232" s="46" t="s">
        <v>23</v>
      </c>
      <c r="G232" s="47" t="s">
        <v>33</v>
      </c>
      <c r="H232" s="71">
        <v>31356</v>
      </c>
      <c r="I232" s="49" t="s">
        <v>280</v>
      </c>
      <c r="J232" s="64">
        <f>VLOOKUP(H232,'Metales Pesados 2025'!H232:W720,16,FALSE)</f>
        <v>0</v>
      </c>
      <c r="K232" s="36">
        <f>VLOOKUP(H232,'Metales Pesados 2025'!H232:AJ720,29,FALSE)</f>
        <v>0</v>
      </c>
      <c r="L232" s="60">
        <f>VLOOKUP(H232,'Metales Pesados 2025'!H232:AW720,42,FALSE)</f>
        <v>0</v>
      </c>
      <c r="M232" s="36">
        <f>VLOOKUP(H232,'Metales Pesados 2025'!H232:BJ720,55,FALSE)</f>
        <v>0</v>
      </c>
      <c r="N232" s="36">
        <f>VLOOKUP(H232,'Metales Pesados 2025'!H232:BW720,68,FALSE)</f>
        <v>0</v>
      </c>
      <c r="O232" s="36">
        <f>VLOOKUP(H232,'Metales Pesados 2025'!H232:CJ720,81,FALSE)</f>
        <v>0</v>
      </c>
      <c r="P232" s="60">
        <f>VLOOKUP(H232,'Metales Pesados 2025'!H232:CW720,94,FALSE)</f>
        <v>0</v>
      </c>
    </row>
    <row r="233" spans="1:16" ht="13.05" customHeight="1" x14ac:dyDescent="0.2">
      <c r="A233" s="46" t="s">
        <v>22</v>
      </c>
      <c r="B233" s="46" t="s">
        <v>23</v>
      </c>
      <c r="C233" s="91">
        <v>406</v>
      </c>
      <c r="D233" s="46" t="s">
        <v>635</v>
      </c>
      <c r="E233" s="46" t="s">
        <v>22</v>
      </c>
      <c r="F233" s="46" t="s">
        <v>23</v>
      </c>
      <c r="G233" s="47" t="s">
        <v>33</v>
      </c>
      <c r="H233" s="71">
        <v>26487</v>
      </c>
      <c r="I233" s="49" t="s">
        <v>282</v>
      </c>
      <c r="J233" s="64">
        <f>VLOOKUP(H233,'Metales Pesados 2025'!H233:W722,16,FALSE)</f>
        <v>0</v>
      </c>
      <c r="K233" s="36">
        <f>VLOOKUP(H233,'Metales Pesados 2025'!H233:AJ722,29,FALSE)</f>
        <v>0</v>
      </c>
      <c r="L233" s="60">
        <f>VLOOKUP(H233,'Metales Pesados 2025'!H233:AW722,42,FALSE)</f>
        <v>0</v>
      </c>
      <c r="M233" s="36">
        <f>VLOOKUP(H233,'Metales Pesados 2025'!H233:BJ722,55,FALSE)</f>
        <v>0</v>
      </c>
      <c r="N233" s="36">
        <f>VLOOKUP(H233,'Metales Pesados 2025'!H233:BW722,68,FALSE)</f>
        <v>0</v>
      </c>
      <c r="O233" s="36">
        <f>VLOOKUP(H233,'Metales Pesados 2025'!H233:CJ722,81,FALSE)</f>
        <v>0</v>
      </c>
      <c r="P233" s="60">
        <f>VLOOKUP(H233,'Metales Pesados 2025'!H233:CW722,94,FALSE)</f>
        <v>0</v>
      </c>
    </row>
    <row r="234" spans="1:16" ht="13.05" customHeight="1" x14ac:dyDescent="0.2">
      <c r="A234" s="46" t="s">
        <v>22</v>
      </c>
      <c r="B234" s="46" t="s">
        <v>23</v>
      </c>
      <c r="C234" s="91">
        <v>406</v>
      </c>
      <c r="D234" s="46" t="s">
        <v>635</v>
      </c>
      <c r="E234" s="46" t="s">
        <v>22</v>
      </c>
      <c r="F234" s="46" t="s">
        <v>23</v>
      </c>
      <c r="G234" s="47" t="s">
        <v>33</v>
      </c>
      <c r="H234" s="71">
        <v>31146</v>
      </c>
      <c r="I234" s="49" t="s">
        <v>283</v>
      </c>
      <c r="J234" s="64">
        <f>VLOOKUP(H234,'Metales Pesados 2025'!H234:W723,16,FALSE)</f>
        <v>0</v>
      </c>
      <c r="K234" s="36">
        <f>VLOOKUP(H234,'Metales Pesados 2025'!H234:AJ723,29,FALSE)</f>
        <v>0</v>
      </c>
      <c r="L234" s="60">
        <f>VLOOKUP(H234,'Metales Pesados 2025'!H234:AW723,42,FALSE)</f>
        <v>0</v>
      </c>
      <c r="M234" s="36">
        <f>VLOOKUP(H234,'Metales Pesados 2025'!H234:BJ723,55,FALSE)</f>
        <v>0</v>
      </c>
      <c r="N234" s="36">
        <f>VLOOKUP(H234,'Metales Pesados 2025'!H234:BW723,68,FALSE)</f>
        <v>0</v>
      </c>
      <c r="O234" s="36">
        <f>VLOOKUP(H234,'Metales Pesados 2025'!H234:CJ723,81,FALSE)</f>
        <v>0</v>
      </c>
      <c r="P234" s="60">
        <f>VLOOKUP(H234,'Metales Pesados 2025'!H234:CW723,94,FALSE)</f>
        <v>0</v>
      </c>
    </row>
    <row r="235" spans="1:16" ht="13.05" customHeight="1" x14ac:dyDescent="0.2">
      <c r="A235" s="46" t="s">
        <v>22</v>
      </c>
      <c r="B235" s="46" t="s">
        <v>23</v>
      </c>
      <c r="C235" s="91">
        <v>406</v>
      </c>
      <c r="D235" s="46" t="s">
        <v>635</v>
      </c>
      <c r="E235" s="46" t="s">
        <v>22</v>
      </c>
      <c r="F235" s="46" t="s">
        <v>23</v>
      </c>
      <c r="G235" s="47" t="s">
        <v>33</v>
      </c>
      <c r="H235" s="71">
        <v>26496</v>
      </c>
      <c r="I235" s="49" t="s">
        <v>284</v>
      </c>
      <c r="J235" s="64">
        <f>VLOOKUP(H235,'Metales Pesados 2025'!H235:W724,16,FALSE)</f>
        <v>0</v>
      </c>
      <c r="K235" s="36">
        <f>VLOOKUP(H235,'Metales Pesados 2025'!H235:AJ724,29,FALSE)</f>
        <v>0</v>
      </c>
      <c r="L235" s="60">
        <f>VLOOKUP(H235,'Metales Pesados 2025'!H235:AW724,42,FALSE)</f>
        <v>0</v>
      </c>
      <c r="M235" s="36">
        <f>VLOOKUP(H235,'Metales Pesados 2025'!H235:BJ724,55,FALSE)</f>
        <v>0</v>
      </c>
      <c r="N235" s="36">
        <f>VLOOKUP(H235,'Metales Pesados 2025'!H235:BW724,68,FALSE)</f>
        <v>0</v>
      </c>
      <c r="O235" s="36">
        <f>VLOOKUP(H235,'Metales Pesados 2025'!H235:CJ724,81,FALSE)</f>
        <v>0</v>
      </c>
      <c r="P235" s="60">
        <f>VLOOKUP(H235,'Metales Pesados 2025'!H235:CW724,94,FALSE)</f>
        <v>0</v>
      </c>
    </row>
    <row r="236" spans="1:16" ht="13.05" customHeight="1" x14ac:dyDescent="0.2">
      <c r="A236" s="46" t="s">
        <v>22</v>
      </c>
      <c r="B236" s="46" t="s">
        <v>285</v>
      </c>
      <c r="C236" s="91">
        <v>406</v>
      </c>
      <c r="D236" s="46" t="s">
        <v>635</v>
      </c>
      <c r="E236" s="46" t="s">
        <v>22</v>
      </c>
      <c r="F236" s="46" t="s">
        <v>23</v>
      </c>
      <c r="G236" s="47" t="s">
        <v>135</v>
      </c>
      <c r="H236" s="71">
        <v>176</v>
      </c>
      <c r="I236" s="49" t="s">
        <v>286</v>
      </c>
      <c r="J236" s="64">
        <f>VLOOKUP(H236,'Metales Pesados 2025'!H236:W725,16,FALSE)</f>
        <v>0</v>
      </c>
      <c r="K236" s="36">
        <f>VLOOKUP(H236,'Metales Pesados 2025'!H236:AJ725,29,FALSE)</f>
        <v>0</v>
      </c>
      <c r="L236" s="60">
        <f>VLOOKUP(H236,'Metales Pesados 2025'!H236:AW725,42,FALSE)</f>
        <v>0</v>
      </c>
      <c r="M236" s="36">
        <f>VLOOKUP(H236,'Metales Pesados 2025'!H236:BJ725,55,FALSE)</f>
        <v>0</v>
      </c>
      <c r="N236" s="36">
        <f>VLOOKUP(H236,'Metales Pesados 2025'!H236:BW725,68,FALSE)</f>
        <v>0</v>
      </c>
      <c r="O236" s="36">
        <f>VLOOKUP(H236,'Metales Pesados 2025'!H236:CJ725,81,FALSE)</f>
        <v>0</v>
      </c>
      <c r="P236" s="60">
        <f>VLOOKUP(H236,'Metales Pesados 2025'!H236:CW725,94,FALSE)</f>
        <v>0</v>
      </c>
    </row>
    <row r="237" spans="1:16" ht="13.05" customHeight="1" x14ac:dyDescent="0.2">
      <c r="A237" s="46" t="s">
        <v>22</v>
      </c>
      <c r="B237" s="46" t="s">
        <v>285</v>
      </c>
      <c r="C237" s="91">
        <v>406</v>
      </c>
      <c r="D237" s="46" t="s">
        <v>635</v>
      </c>
      <c r="E237" s="46" t="s">
        <v>22</v>
      </c>
      <c r="F237" s="46" t="s">
        <v>23</v>
      </c>
      <c r="G237" s="47" t="s">
        <v>33</v>
      </c>
      <c r="H237" s="71">
        <v>31156</v>
      </c>
      <c r="I237" s="49" t="s">
        <v>287</v>
      </c>
      <c r="J237" s="64">
        <f>VLOOKUP(H237,'Metales Pesados 2025'!H237:W726,16,FALSE)</f>
        <v>0</v>
      </c>
      <c r="K237" s="36">
        <f>VLOOKUP(H237,'Metales Pesados 2025'!H237:AJ726,29,FALSE)</f>
        <v>0</v>
      </c>
      <c r="L237" s="60">
        <f>VLOOKUP(H237,'Metales Pesados 2025'!H237:AW726,42,FALSE)</f>
        <v>0</v>
      </c>
      <c r="M237" s="36">
        <f>VLOOKUP(H237,'Metales Pesados 2025'!H237:BJ726,55,FALSE)</f>
        <v>0</v>
      </c>
      <c r="N237" s="36">
        <f>VLOOKUP(H237,'Metales Pesados 2025'!H237:BW726,68,FALSE)</f>
        <v>0</v>
      </c>
      <c r="O237" s="36">
        <f>VLOOKUP(H237,'Metales Pesados 2025'!H237:CJ726,81,FALSE)</f>
        <v>0</v>
      </c>
      <c r="P237" s="60">
        <f>VLOOKUP(H237,'Metales Pesados 2025'!H237:CW726,94,FALSE)</f>
        <v>0</v>
      </c>
    </row>
    <row r="238" spans="1:16" ht="13.05" customHeight="1" x14ac:dyDescent="0.2">
      <c r="A238" s="46" t="s">
        <v>22</v>
      </c>
      <c r="B238" s="46" t="s">
        <v>39</v>
      </c>
      <c r="C238" s="91">
        <v>406</v>
      </c>
      <c r="D238" s="46" t="s">
        <v>635</v>
      </c>
      <c r="E238" s="46" t="s">
        <v>22</v>
      </c>
      <c r="F238" s="46" t="s">
        <v>23</v>
      </c>
      <c r="G238" s="47" t="s">
        <v>27</v>
      </c>
      <c r="H238" s="71">
        <v>185</v>
      </c>
      <c r="I238" s="49" t="s">
        <v>288</v>
      </c>
      <c r="J238" s="64">
        <f>VLOOKUP(H238,'Metales Pesados 2025'!H238:W727,16,FALSE)</f>
        <v>0</v>
      </c>
      <c r="K238" s="36">
        <f>VLOOKUP(H238,'Metales Pesados 2025'!H238:AJ727,29,FALSE)</f>
        <v>0</v>
      </c>
      <c r="L238" s="60">
        <f>VLOOKUP(H238,'Metales Pesados 2025'!H238:AW727,42,FALSE)</f>
        <v>0</v>
      </c>
      <c r="M238" s="36">
        <f>VLOOKUP(H238,'Metales Pesados 2025'!H238:BJ727,55,FALSE)</f>
        <v>0</v>
      </c>
      <c r="N238" s="36">
        <f>VLOOKUP(H238,'Metales Pesados 2025'!H238:BW727,68,FALSE)</f>
        <v>0</v>
      </c>
      <c r="O238" s="36">
        <f>VLOOKUP(H238,'Metales Pesados 2025'!H238:CJ727,81,FALSE)</f>
        <v>0</v>
      </c>
      <c r="P238" s="60">
        <f>VLOOKUP(H238,'Metales Pesados 2025'!H238:CW727,94,FALSE)</f>
        <v>0</v>
      </c>
    </row>
    <row r="239" spans="1:16" ht="13.05" customHeight="1" x14ac:dyDescent="0.2">
      <c r="A239" s="46" t="s">
        <v>22</v>
      </c>
      <c r="B239" s="46" t="s">
        <v>285</v>
      </c>
      <c r="C239" s="91">
        <v>406</v>
      </c>
      <c r="D239" s="46" t="s">
        <v>635</v>
      </c>
      <c r="E239" s="46" t="s">
        <v>22</v>
      </c>
      <c r="F239" s="46" t="s">
        <v>23</v>
      </c>
      <c r="G239" s="47" t="s">
        <v>33</v>
      </c>
      <c r="H239" s="71">
        <v>26297</v>
      </c>
      <c r="I239" s="49" t="s">
        <v>289</v>
      </c>
      <c r="J239" s="64">
        <f>VLOOKUP(H239,'Metales Pesados 2025'!H239:W728,16,FALSE)</f>
        <v>0</v>
      </c>
      <c r="K239" s="36">
        <f>VLOOKUP(H239,'Metales Pesados 2025'!H239:AJ728,29,FALSE)</f>
        <v>0</v>
      </c>
      <c r="L239" s="60">
        <f>VLOOKUP(H239,'Metales Pesados 2025'!H239:AW728,42,FALSE)</f>
        <v>0</v>
      </c>
      <c r="M239" s="36">
        <f>VLOOKUP(H239,'Metales Pesados 2025'!H239:BJ728,55,FALSE)</f>
        <v>0</v>
      </c>
      <c r="N239" s="36">
        <f>VLOOKUP(H239,'Metales Pesados 2025'!H239:BW728,68,FALSE)</f>
        <v>0</v>
      </c>
      <c r="O239" s="36">
        <f>VLOOKUP(H239,'Metales Pesados 2025'!H239:CJ728,81,FALSE)</f>
        <v>0</v>
      </c>
      <c r="P239" s="60">
        <f>VLOOKUP(H239,'Metales Pesados 2025'!H239:CW728,94,FALSE)</f>
        <v>0</v>
      </c>
    </row>
    <row r="240" spans="1:16" ht="13.05" customHeight="1" x14ac:dyDescent="0.2">
      <c r="A240" s="46" t="s">
        <v>22</v>
      </c>
      <c r="B240" s="46" t="s">
        <v>285</v>
      </c>
      <c r="C240" s="91">
        <v>406</v>
      </c>
      <c r="D240" s="46" t="s">
        <v>635</v>
      </c>
      <c r="E240" s="46" t="s">
        <v>22</v>
      </c>
      <c r="F240" s="46" t="s">
        <v>23</v>
      </c>
      <c r="G240" s="47" t="s">
        <v>33</v>
      </c>
      <c r="H240" s="71">
        <v>298</v>
      </c>
      <c r="I240" s="49" t="s">
        <v>290</v>
      </c>
      <c r="J240" s="64">
        <f>VLOOKUP(H240,'Metales Pesados 2025'!H240:W729,16,FALSE)</f>
        <v>0</v>
      </c>
      <c r="K240" s="36">
        <f>VLOOKUP(H240,'Metales Pesados 2025'!H240:AJ729,29,FALSE)</f>
        <v>0</v>
      </c>
      <c r="L240" s="60">
        <f>VLOOKUP(H240,'Metales Pesados 2025'!H240:AW729,42,FALSE)</f>
        <v>0</v>
      </c>
      <c r="M240" s="36">
        <f>VLOOKUP(H240,'Metales Pesados 2025'!H240:BJ729,55,FALSE)</f>
        <v>0</v>
      </c>
      <c r="N240" s="36">
        <f>VLOOKUP(H240,'Metales Pesados 2025'!H240:BW729,68,FALSE)</f>
        <v>0</v>
      </c>
      <c r="O240" s="36">
        <f>VLOOKUP(H240,'Metales Pesados 2025'!H240:CJ729,81,FALSE)</f>
        <v>0</v>
      </c>
      <c r="P240" s="60">
        <f>VLOOKUP(H240,'Metales Pesados 2025'!H240:CW729,94,FALSE)</f>
        <v>0</v>
      </c>
    </row>
    <row r="241" spans="1:16" ht="13.05" customHeight="1" x14ac:dyDescent="0.2">
      <c r="A241" s="46" t="s">
        <v>22</v>
      </c>
      <c r="B241" s="46" t="s">
        <v>285</v>
      </c>
      <c r="C241" s="91">
        <v>406</v>
      </c>
      <c r="D241" s="46" t="s">
        <v>635</v>
      </c>
      <c r="E241" s="46" t="s">
        <v>22</v>
      </c>
      <c r="F241" s="46" t="s">
        <v>23</v>
      </c>
      <c r="G241" s="47" t="s">
        <v>59</v>
      </c>
      <c r="H241" s="71">
        <v>14253</v>
      </c>
      <c r="I241" s="49" t="s">
        <v>291</v>
      </c>
      <c r="J241" s="64">
        <f>VLOOKUP(H241,'Metales Pesados 2025'!H241:W730,16,FALSE)</f>
        <v>0</v>
      </c>
      <c r="K241" s="36">
        <f>VLOOKUP(H241,'Metales Pesados 2025'!H241:AJ730,29,FALSE)</f>
        <v>0</v>
      </c>
      <c r="L241" s="60">
        <f>VLOOKUP(H241,'Metales Pesados 2025'!H241:AW730,42,FALSE)</f>
        <v>0</v>
      </c>
      <c r="M241" s="36">
        <f>VLOOKUP(H241,'Metales Pesados 2025'!H241:BJ730,55,FALSE)</f>
        <v>0</v>
      </c>
      <c r="N241" s="36">
        <f>VLOOKUP(H241,'Metales Pesados 2025'!H241:BW730,68,FALSE)</f>
        <v>0</v>
      </c>
      <c r="O241" s="36">
        <f>VLOOKUP(H241,'Metales Pesados 2025'!H241:CJ730,81,FALSE)</f>
        <v>0</v>
      </c>
      <c r="P241" s="60">
        <f>VLOOKUP(H241,'Metales Pesados 2025'!H241:CW730,94,FALSE)</f>
        <v>0</v>
      </c>
    </row>
    <row r="242" spans="1:16" ht="13.05" customHeight="1" x14ac:dyDescent="0.2">
      <c r="A242" s="46" t="s">
        <v>22</v>
      </c>
      <c r="B242" s="46" t="s">
        <v>285</v>
      </c>
      <c r="C242" s="91">
        <v>406</v>
      </c>
      <c r="D242" s="46" t="s">
        <v>635</v>
      </c>
      <c r="E242" s="46" t="s">
        <v>22</v>
      </c>
      <c r="F242" s="46" t="s">
        <v>23</v>
      </c>
      <c r="G242" s="47" t="s">
        <v>33</v>
      </c>
      <c r="H242" s="71">
        <v>31540</v>
      </c>
      <c r="I242" s="49" t="s">
        <v>292</v>
      </c>
      <c r="J242" s="64">
        <f>VLOOKUP(H242,'Metales Pesados 2025'!H242:W731,16,FALSE)</f>
        <v>0</v>
      </c>
      <c r="K242" s="36">
        <f>VLOOKUP(H242,'Metales Pesados 2025'!H242:AJ731,29,FALSE)</f>
        <v>0</v>
      </c>
      <c r="L242" s="60">
        <f>VLOOKUP(H242,'Metales Pesados 2025'!H242:AW731,42,FALSE)</f>
        <v>0</v>
      </c>
      <c r="M242" s="36">
        <f>VLOOKUP(H242,'Metales Pesados 2025'!H242:BJ731,55,FALSE)</f>
        <v>0</v>
      </c>
      <c r="N242" s="36">
        <f>VLOOKUP(H242,'Metales Pesados 2025'!H242:BW731,68,FALSE)</f>
        <v>0</v>
      </c>
      <c r="O242" s="36">
        <f>VLOOKUP(H242,'Metales Pesados 2025'!H242:CJ731,81,FALSE)</f>
        <v>0</v>
      </c>
      <c r="P242" s="60">
        <f>VLOOKUP(H242,'Metales Pesados 2025'!H242:CW731,94,FALSE)</f>
        <v>0</v>
      </c>
    </row>
    <row r="243" spans="1:16" ht="13.05" customHeight="1" x14ac:dyDescent="0.2">
      <c r="A243" s="46" t="s">
        <v>22</v>
      </c>
      <c r="B243" s="46" t="s">
        <v>293</v>
      </c>
      <c r="C243" s="91">
        <v>406</v>
      </c>
      <c r="D243" s="46" t="s">
        <v>635</v>
      </c>
      <c r="E243" s="46" t="s">
        <v>22</v>
      </c>
      <c r="F243" s="46" t="s">
        <v>23</v>
      </c>
      <c r="G243" s="47" t="s">
        <v>59</v>
      </c>
      <c r="H243" s="71">
        <v>170</v>
      </c>
      <c r="I243" s="49" t="s">
        <v>293</v>
      </c>
      <c r="J243" s="64">
        <f>VLOOKUP(H243,'Metales Pesados 2025'!H243:W732,16,FALSE)</f>
        <v>0</v>
      </c>
      <c r="K243" s="36">
        <f>VLOOKUP(H243,'Metales Pesados 2025'!H243:AJ732,29,FALSE)</f>
        <v>0</v>
      </c>
      <c r="L243" s="60">
        <f>VLOOKUP(H243,'Metales Pesados 2025'!H243:AW732,42,FALSE)</f>
        <v>0</v>
      </c>
      <c r="M243" s="36">
        <f>VLOOKUP(H243,'Metales Pesados 2025'!H243:BJ732,55,FALSE)</f>
        <v>0</v>
      </c>
      <c r="N243" s="36">
        <f>VLOOKUP(H243,'Metales Pesados 2025'!H243:BW732,68,FALSE)</f>
        <v>0</v>
      </c>
      <c r="O243" s="36">
        <f>VLOOKUP(H243,'Metales Pesados 2025'!H243:CJ732,81,FALSE)</f>
        <v>0</v>
      </c>
      <c r="P243" s="60">
        <f>VLOOKUP(H243,'Metales Pesados 2025'!H243:CW732,94,FALSE)</f>
        <v>0</v>
      </c>
    </row>
    <row r="244" spans="1:16" ht="13.05" customHeight="1" x14ac:dyDescent="0.2">
      <c r="A244" s="46" t="s">
        <v>22</v>
      </c>
      <c r="B244" s="46" t="s">
        <v>293</v>
      </c>
      <c r="C244" s="91">
        <v>406</v>
      </c>
      <c r="D244" s="46" t="s">
        <v>635</v>
      </c>
      <c r="E244" s="46" t="s">
        <v>22</v>
      </c>
      <c r="F244" s="46" t="s">
        <v>23</v>
      </c>
      <c r="G244" s="47" t="s">
        <v>33</v>
      </c>
      <c r="H244" s="71">
        <v>17455</v>
      </c>
      <c r="I244" s="49" t="s">
        <v>294</v>
      </c>
      <c r="J244" s="64">
        <f>VLOOKUP(H244,'Metales Pesados 2025'!H244:W733,16,FALSE)</f>
        <v>0</v>
      </c>
      <c r="K244" s="36">
        <f>VLOOKUP(H244,'Metales Pesados 2025'!H244:AJ733,29,FALSE)</f>
        <v>0</v>
      </c>
      <c r="L244" s="60">
        <f>VLOOKUP(H244,'Metales Pesados 2025'!H244:AW733,42,FALSE)</f>
        <v>0</v>
      </c>
      <c r="M244" s="36">
        <f>VLOOKUP(H244,'Metales Pesados 2025'!H244:BJ733,55,FALSE)</f>
        <v>0</v>
      </c>
      <c r="N244" s="36">
        <f>VLOOKUP(H244,'Metales Pesados 2025'!H244:BW733,68,FALSE)</f>
        <v>0</v>
      </c>
      <c r="O244" s="36">
        <f>VLOOKUP(H244,'Metales Pesados 2025'!H244:CJ733,81,FALSE)</f>
        <v>0</v>
      </c>
      <c r="P244" s="60">
        <f>VLOOKUP(H244,'Metales Pesados 2025'!H244:CW733,94,FALSE)</f>
        <v>0</v>
      </c>
    </row>
    <row r="245" spans="1:16" ht="13.05" customHeight="1" x14ac:dyDescent="0.2">
      <c r="A245" s="46" t="s">
        <v>22</v>
      </c>
      <c r="B245" s="46" t="s">
        <v>23</v>
      </c>
      <c r="C245" s="91">
        <v>406</v>
      </c>
      <c r="D245" s="46" t="s">
        <v>635</v>
      </c>
      <c r="E245" s="46" t="s">
        <v>22</v>
      </c>
      <c r="F245" s="46" t="s">
        <v>23</v>
      </c>
      <c r="G245" s="47" t="s">
        <v>33</v>
      </c>
      <c r="H245" s="71">
        <v>26486</v>
      </c>
      <c r="I245" s="49" t="s">
        <v>281</v>
      </c>
      <c r="J245" s="64">
        <f>VLOOKUP(H245,'Metales Pesados 2025'!H245:W734,16,FALSE)</f>
        <v>0</v>
      </c>
      <c r="K245" s="36">
        <f>VLOOKUP(H245,'Metales Pesados 2025'!H245:AJ734,29,FALSE)</f>
        <v>0</v>
      </c>
      <c r="L245" s="60">
        <f>VLOOKUP(H245,'Metales Pesados 2025'!H245:AW734,42,FALSE)</f>
        <v>0</v>
      </c>
      <c r="M245" s="36">
        <f>VLOOKUP(H245,'Metales Pesados 2025'!H245:BJ734,55,FALSE)</f>
        <v>0</v>
      </c>
      <c r="N245" s="36">
        <f>VLOOKUP(H245,'Metales Pesados 2025'!H245:BW734,68,FALSE)</f>
        <v>0</v>
      </c>
      <c r="O245" s="36">
        <f>VLOOKUP(H245,'Metales Pesados 2025'!H245:CJ734,81,FALSE)</f>
        <v>0</v>
      </c>
      <c r="P245" s="60">
        <f>VLOOKUP(H245,'Metales Pesados 2025'!H245:CW734,94,FALSE)</f>
        <v>0</v>
      </c>
    </row>
    <row r="246" spans="1:16" s="4" customFormat="1" ht="13.05" customHeight="1" x14ac:dyDescent="0.2">
      <c r="A246" s="46" t="s">
        <v>22</v>
      </c>
      <c r="B246" s="46" t="s">
        <v>23</v>
      </c>
      <c r="C246" s="91">
        <v>406</v>
      </c>
      <c r="D246" s="46" t="s">
        <v>635</v>
      </c>
      <c r="E246" s="46" t="s">
        <v>22</v>
      </c>
      <c r="F246" s="46" t="s">
        <v>23</v>
      </c>
      <c r="G246" s="47" t="s">
        <v>33</v>
      </c>
      <c r="H246" s="71">
        <v>31320</v>
      </c>
      <c r="I246" s="49" t="s">
        <v>295</v>
      </c>
      <c r="J246" s="64">
        <f>VLOOKUP(H246,'Metales Pesados 2025'!H246:W735,16,FALSE)</f>
        <v>0</v>
      </c>
      <c r="K246" s="36">
        <f>VLOOKUP(H246,'Metales Pesados 2025'!H246:AJ735,29,FALSE)</f>
        <v>0</v>
      </c>
      <c r="L246" s="60">
        <f>VLOOKUP(H246,'Metales Pesados 2025'!H246:AW735,42,FALSE)</f>
        <v>0</v>
      </c>
      <c r="M246" s="36">
        <f>VLOOKUP(H246,'Metales Pesados 2025'!H246:BJ735,55,FALSE)</f>
        <v>0</v>
      </c>
      <c r="N246" s="36">
        <f>VLOOKUP(H246,'Metales Pesados 2025'!H246:BW735,68,FALSE)</f>
        <v>0</v>
      </c>
      <c r="O246" s="36">
        <f>VLOOKUP(H246,'Metales Pesados 2025'!H246:CJ735,81,FALSE)</f>
        <v>0</v>
      </c>
      <c r="P246" s="60">
        <f>VLOOKUP(H246,'Metales Pesados 2025'!H246:CW735,94,FALSE)</f>
        <v>0</v>
      </c>
    </row>
    <row r="247" spans="1:16" ht="13.05" customHeight="1" x14ac:dyDescent="0.2">
      <c r="A247" s="46" t="s">
        <v>22</v>
      </c>
      <c r="B247" s="46" t="s">
        <v>296</v>
      </c>
      <c r="C247" s="91">
        <v>406</v>
      </c>
      <c r="D247" s="46" t="s">
        <v>635</v>
      </c>
      <c r="E247" s="46" t="s">
        <v>22</v>
      </c>
      <c r="F247" s="46" t="s">
        <v>296</v>
      </c>
      <c r="G247" s="47" t="s">
        <v>297</v>
      </c>
      <c r="H247" s="71">
        <v>161</v>
      </c>
      <c r="I247" s="49" t="s">
        <v>298</v>
      </c>
      <c r="J247" s="64">
        <f>VLOOKUP(H247,'Metales Pesados 2025'!H247:W736,16,FALSE)</f>
        <v>13</v>
      </c>
      <c r="K247" s="36">
        <f>VLOOKUP(H247,'Metales Pesados 2025'!H247:AJ736,29,FALSE)</f>
        <v>0</v>
      </c>
      <c r="L247" s="60">
        <f>VLOOKUP(H247,'Metales Pesados 2025'!H247:AW736,42,FALSE)</f>
        <v>13</v>
      </c>
      <c r="M247" s="36">
        <f>VLOOKUP(H247,'Metales Pesados 2025'!H247:BJ736,55,FALSE)</f>
        <v>0</v>
      </c>
      <c r="N247" s="36">
        <f>VLOOKUP(H247,'Metales Pesados 2025'!H247:BW736,68,FALSE)</f>
        <v>0</v>
      </c>
      <c r="O247" s="36">
        <f>VLOOKUP(H247,'Metales Pesados 2025'!H247:CJ736,81,FALSE)</f>
        <v>0</v>
      </c>
      <c r="P247" s="60">
        <f>VLOOKUP(H247,'Metales Pesados 2025'!H247:CW736,94,FALSE)</f>
        <v>0</v>
      </c>
    </row>
    <row r="248" spans="1:16" ht="13.05" customHeight="1" x14ac:dyDescent="0.2">
      <c r="A248" s="46" t="s">
        <v>22</v>
      </c>
      <c r="B248" s="46" t="s">
        <v>296</v>
      </c>
      <c r="C248" s="91">
        <v>406</v>
      </c>
      <c r="D248" s="46" t="s">
        <v>635</v>
      </c>
      <c r="E248" s="46" t="s">
        <v>22</v>
      </c>
      <c r="F248" s="46" t="s">
        <v>296</v>
      </c>
      <c r="G248" s="47" t="s">
        <v>33</v>
      </c>
      <c r="H248" s="71">
        <v>177</v>
      </c>
      <c r="I248" s="49" t="s">
        <v>299</v>
      </c>
      <c r="J248" s="64">
        <f>VLOOKUP(H248,'Metales Pesados 2025'!H248:W737,16,FALSE)</f>
        <v>2</v>
      </c>
      <c r="K248" s="36">
        <f>VLOOKUP(H248,'Metales Pesados 2025'!H248:AJ737,29,FALSE)</f>
        <v>0</v>
      </c>
      <c r="L248" s="60">
        <f>VLOOKUP(H248,'Metales Pesados 2025'!H248:AW737,42,FALSE)</f>
        <v>2</v>
      </c>
      <c r="M248" s="36">
        <f>VLOOKUP(H248,'Metales Pesados 2025'!H248:BJ737,55,FALSE)</f>
        <v>0</v>
      </c>
      <c r="N248" s="36">
        <f>VLOOKUP(H248,'Metales Pesados 2025'!H248:BW737,68,FALSE)</f>
        <v>0</v>
      </c>
      <c r="O248" s="36">
        <f>VLOOKUP(H248,'Metales Pesados 2025'!H248:CJ737,81,FALSE)</f>
        <v>0</v>
      </c>
      <c r="P248" s="60">
        <f>VLOOKUP(H248,'Metales Pesados 2025'!H248:CW737,94,FALSE)</f>
        <v>0</v>
      </c>
    </row>
    <row r="249" spans="1:16" ht="13.05" customHeight="1" x14ac:dyDescent="0.2">
      <c r="A249" s="46" t="s">
        <v>22</v>
      </c>
      <c r="B249" s="46" t="s">
        <v>296</v>
      </c>
      <c r="C249" s="91">
        <v>406</v>
      </c>
      <c r="D249" s="46" t="s">
        <v>635</v>
      </c>
      <c r="E249" s="46" t="s">
        <v>22</v>
      </c>
      <c r="F249" s="46" t="s">
        <v>296</v>
      </c>
      <c r="G249" s="47" t="s">
        <v>33</v>
      </c>
      <c r="H249" s="71">
        <v>178</v>
      </c>
      <c r="I249" s="49" t="s">
        <v>300</v>
      </c>
      <c r="J249" s="64">
        <f>VLOOKUP(H249,'Metales Pesados 2025'!H249:W738,16,FALSE)</f>
        <v>0</v>
      </c>
      <c r="K249" s="36">
        <f>VLOOKUP(H249,'Metales Pesados 2025'!H249:AJ738,29,FALSE)</f>
        <v>0</v>
      </c>
      <c r="L249" s="60">
        <f>VLOOKUP(H249,'Metales Pesados 2025'!H249:AW738,42,FALSE)</f>
        <v>0</v>
      </c>
      <c r="M249" s="36">
        <f>VLOOKUP(H249,'Metales Pesados 2025'!H249:BJ738,55,FALSE)</f>
        <v>0</v>
      </c>
      <c r="N249" s="36">
        <f>VLOOKUP(H249,'Metales Pesados 2025'!H249:BW738,68,FALSE)</f>
        <v>0</v>
      </c>
      <c r="O249" s="36">
        <f>VLOOKUP(H249,'Metales Pesados 2025'!H249:CJ738,81,FALSE)</f>
        <v>0</v>
      </c>
      <c r="P249" s="60">
        <f>VLOOKUP(H249,'Metales Pesados 2025'!H249:CW738,94,FALSE)</f>
        <v>0</v>
      </c>
    </row>
    <row r="250" spans="1:16" ht="13.05" customHeight="1" x14ac:dyDescent="0.2">
      <c r="A250" s="46" t="s">
        <v>22</v>
      </c>
      <c r="B250" s="46" t="s">
        <v>296</v>
      </c>
      <c r="C250" s="91">
        <v>406</v>
      </c>
      <c r="D250" s="46" t="s">
        <v>635</v>
      </c>
      <c r="E250" s="46" t="s">
        <v>22</v>
      </c>
      <c r="F250" s="46" t="s">
        <v>296</v>
      </c>
      <c r="G250" s="47" t="s">
        <v>33</v>
      </c>
      <c r="H250" s="71">
        <v>179</v>
      </c>
      <c r="I250" s="49" t="s">
        <v>301</v>
      </c>
      <c r="J250" s="64">
        <f>VLOOKUP(H250,'Metales Pesados 2025'!H250:W739,16,FALSE)</f>
        <v>0</v>
      </c>
      <c r="K250" s="36">
        <f>VLOOKUP(H250,'Metales Pesados 2025'!H250:AJ739,29,FALSE)</f>
        <v>0</v>
      </c>
      <c r="L250" s="60">
        <f>VLOOKUP(H250,'Metales Pesados 2025'!H250:AW739,42,FALSE)</f>
        <v>0</v>
      </c>
      <c r="M250" s="36">
        <f>VLOOKUP(H250,'Metales Pesados 2025'!H250:BJ739,55,FALSE)</f>
        <v>0</v>
      </c>
      <c r="N250" s="36">
        <f>VLOOKUP(H250,'Metales Pesados 2025'!H250:BW739,68,FALSE)</f>
        <v>0</v>
      </c>
      <c r="O250" s="36">
        <f>VLOOKUP(H250,'Metales Pesados 2025'!H250:CJ739,81,FALSE)</f>
        <v>0</v>
      </c>
      <c r="P250" s="60">
        <f>VLOOKUP(H250,'Metales Pesados 2025'!H250:CW739,94,FALSE)</f>
        <v>0</v>
      </c>
    </row>
    <row r="251" spans="1:16" ht="13.05" customHeight="1" x14ac:dyDescent="0.2">
      <c r="A251" s="46" t="s">
        <v>22</v>
      </c>
      <c r="B251" s="46" t="s">
        <v>296</v>
      </c>
      <c r="C251" s="91">
        <v>406</v>
      </c>
      <c r="D251" s="46" t="s">
        <v>635</v>
      </c>
      <c r="E251" s="46" t="s">
        <v>22</v>
      </c>
      <c r="F251" s="46" t="s">
        <v>296</v>
      </c>
      <c r="G251" s="47" t="s">
        <v>33</v>
      </c>
      <c r="H251" s="71">
        <v>183</v>
      </c>
      <c r="I251" s="49" t="s">
        <v>302</v>
      </c>
      <c r="J251" s="64">
        <f>VLOOKUP(H251,'Metales Pesados 2025'!H251:W740,16,FALSE)</f>
        <v>0</v>
      </c>
      <c r="K251" s="36">
        <f>VLOOKUP(H251,'Metales Pesados 2025'!H251:AJ740,29,FALSE)</f>
        <v>0</v>
      </c>
      <c r="L251" s="60">
        <f>VLOOKUP(H251,'Metales Pesados 2025'!H251:AW740,42,FALSE)</f>
        <v>0</v>
      </c>
      <c r="M251" s="36">
        <f>VLOOKUP(H251,'Metales Pesados 2025'!H251:BJ740,55,FALSE)</f>
        <v>0</v>
      </c>
      <c r="N251" s="36">
        <f>VLOOKUP(H251,'Metales Pesados 2025'!H251:BW740,68,FALSE)</f>
        <v>0</v>
      </c>
      <c r="O251" s="36">
        <f>VLOOKUP(H251,'Metales Pesados 2025'!H251:CJ740,81,FALSE)</f>
        <v>0</v>
      </c>
      <c r="P251" s="60">
        <f>VLOOKUP(H251,'Metales Pesados 2025'!H251:CW740,94,FALSE)</f>
        <v>0</v>
      </c>
    </row>
    <row r="252" spans="1:16" ht="13.05" customHeight="1" x14ac:dyDescent="0.2">
      <c r="A252" s="46" t="s">
        <v>22</v>
      </c>
      <c r="B252" s="46" t="s">
        <v>296</v>
      </c>
      <c r="C252" s="91">
        <v>406</v>
      </c>
      <c r="D252" s="46" t="s">
        <v>635</v>
      </c>
      <c r="E252" s="46" t="s">
        <v>22</v>
      </c>
      <c r="F252" s="46" t="s">
        <v>296</v>
      </c>
      <c r="G252" s="47" t="s">
        <v>33</v>
      </c>
      <c r="H252" s="71">
        <v>184</v>
      </c>
      <c r="I252" s="49" t="s">
        <v>303</v>
      </c>
      <c r="J252" s="64">
        <f>VLOOKUP(H252,'Metales Pesados 2025'!H252:W741,16,FALSE)</f>
        <v>0</v>
      </c>
      <c r="K252" s="36">
        <f>VLOOKUP(H252,'Metales Pesados 2025'!H252:AJ741,29,FALSE)</f>
        <v>0</v>
      </c>
      <c r="L252" s="60">
        <f>VLOOKUP(H252,'Metales Pesados 2025'!H252:AW741,42,FALSE)</f>
        <v>0</v>
      </c>
      <c r="M252" s="36">
        <f>VLOOKUP(H252,'Metales Pesados 2025'!H252:BJ741,55,FALSE)</f>
        <v>0</v>
      </c>
      <c r="N252" s="36">
        <f>VLOOKUP(H252,'Metales Pesados 2025'!H252:BW741,68,FALSE)</f>
        <v>0</v>
      </c>
      <c r="O252" s="36">
        <f>VLOOKUP(H252,'Metales Pesados 2025'!H252:CJ741,81,FALSE)</f>
        <v>0</v>
      </c>
      <c r="P252" s="60">
        <f>VLOOKUP(H252,'Metales Pesados 2025'!H252:CW741,94,FALSE)</f>
        <v>0</v>
      </c>
    </row>
    <row r="253" spans="1:16" ht="13.05" customHeight="1" x14ac:dyDescent="0.2">
      <c r="A253" s="46" t="s">
        <v>22</v>
      </c>
      <c r="B253" s="46" t="s">
        <v>296</v>
      </c>
      <c r="C253" s="91">
        <v>406</v>
      </c>
      <c r="D253" s="46" t="s">
        <v>635</v>
      </c>
      <c r="E253" s="46" t="s">
        <v>22</v>
      </c>
      <c r="F253" s="46" t="s">
        <v>296</v>
      </c>
      <c r="G253" s="47" t="s">
        <v>33</v>
      </c>
      <c r="H253" s="71">
        <v>6764</v>
      </c>
      <c r="I253" s="49" t="s">
        <v>304</v>
      </c>
      <c r="J253" s="64">
        <f>VLOOKUP(H253,'Metales Pesados 2025'!H253:W742,16,FALSE)</f>
        <v>0</v>
      </c>
      <c r="K253" s="36">
        <f>VLOOKUP(H253,'Metales Pesados 2025'!H253:AJ742,29,FALSE)</f>
        <v>0</v>
      </c>
      <c r="L253" s="60">
        <f>VLOOKUP(H253,'Metales Pesados 2025'!H253:AW742,42,FALSE)</f>
        <v>0</v>
      </c>
      <c r="M253" s="36">
        <f>VLOOKUP(H253,'Metales Pesados 2025'!H253:BJ742,55,FALSE)</f>
        <v>0</v>
      </c>
      <c r="N253" s="36">
        <f>VLOOKUP(H253,'Metales Pesados 2025'!H253:BW742,68,FALSE)</f>
        <v>0</v>
      </c>
      <c r="O253" s="36">
        <f>VLOOKUP(H253,'Metales Pesados 2025'!H253:CJ742,81,FALSE)</f>
        <v>0</v>
      </c>
      <c r="P253" s="60">
        <f>VLOOKUP(H253,'Metales Pesados 2025'!H253:CW742,94,FALSE)</f>
        <v>0</v>
      </c>
    </row>
    <row r="254" spans="1:16" ht="13.05" customHeight="1" x14ac:dyDescent="0.2">
      <c r="A254" s="46" t="s">
        <v>22</v>
      </c>
      <c r="B254" s="46" t="s">
        <v>296</v>
      </c>
      <c r="C254" s="91">
        <v>406</v>
      </c>
      <c r="D254" s="46" t="s">
        <v>635</v>
      </c>
      <c r="E254" s="46" t="s">
        <v>22</v>
      </c>
      <c r="F254" s="46" t="s">
        <v>296</v>
      </c>
      <c r="G254" s="47" t="s">
        <v>33</v>
      </c>
      <c r="H254" s="71">
        <v>31825</v>
      </c>
      <c r="I254" s="49" t="s">
        <v>305</v>
      </c>
      <c r="J254" s="64">
        <f>VLOOKUP(H254,'Metales Pesados 2025'!H254:W743,16,FALSE)</f>
        <v>0</v>
      </c>
      <c r="K254" s="36">
        <f>VLOOKUP(H254,'Metales Pesados 2025'!H254:AJ743,29,FALSE)</f>
        <v>0</v>
      </c>
      <c r="L254" s="60">
        <f>VLOOKUP(H254,'Metales Pesados 2025'!H254:AW743,42,FALSE)</f>
        <v>0</v>
      </c>
      <c r="M254" s="36">
        <f>VLOOKUP(H254,'Metales Pesados 2025'!H254:BJ743,55,FALSE)</f>
        <v>0</v>
      </c>
      <c r="N254" s="36">
        <f>VLOOKUP(H254,'Metales Pesados 2025'!H254:BW743,68,FALSE)</f>
        <v>0</v>
      </c>
      <c r="O254" s="36">
        <f>VLOOKUP(H254,'Metales Pesados 2025'!H254:CJ743,81,FALSE)</f>
        <v>0</v>
      </c>
      <c r="P254" s="60">
        <f>VLOOKUP(H254,'Metales Pesados 2025'!H254:CW743,94,FALSE)</f>
        <v>0</v>
      </c>
    </row>
    <row r="255" spans="1:16" ht="13.05" customHeight="1" x14ac:dyDescent="0.2">
      <c r="A255" s="46" t="s">
        <v>22</v>
      </c>
      <c r="B255" s="46" t="s">
        <v>296</v>
      </c>
      <c r="C255" s="91">
        <v>406</v>
      </c>
      <c r="D255" s="46" t="s">
        <v>635</v>
      </c>
      <c r="E255" s="46" t="s">
        <v>22</v>
      </c>
      <c r="F255" s="46" t="s">
        <v>296</v>
      </c>
      <c r="G255" s="47" t="s">
        <v>33</v>
      </c>
      <c r="H255" s="71">
        <v>297</v>
      </c>
      <c r="I255" s="49" t="s">
        <v>306</v>
      </c>
      <c r="J255" s="64">
        <f>VLOOKUP(H255,'Metales Pesados 2025'!H255:W744,16,FALSE)</f>
        <v>0</v>
      </c>
      <c r="K255" s="36">
        <f>VLOOKUP(H255,'Metales Pesados 2025'!H255:AJ744,29,FALSE)</f>
        <v>0</v>
      </c>
      <c r="L255" s="60">
        <f>VLOOKUP(H255,'Metales Pesados 2025'!H255:AW744,42,FALSE)</f>
        <v>0</v>
      </c>
      <c r="M255" s="36">
        <f>VLOOKUP(H255,'Metales Pesados 2025'!H255:BJ744,55,FALSE)</f>
        <v>0</v>
      </c>
      <c r="N255" s="36">
        <f>VLOOKUP(H255,'Metales Pesados 2025'!H255:BW744,68,FALSE)</f>
        <v>0</v>
      </c>
      <c r="O255" s="36">
        <f>VLOOKUP(H255,'Metales Pesados 2025'!H255:CJ744,81,FALSE)</f>
        <v>0</v>
      </c>
      <c r="P255" s="60">
        <f>VLOOKUP(H255,'Metales Pesados 2025'!H255:CW744,94,FALSE)</f>
        <v>0</v>
      </c>
    </row>
    <row r="256" spans="1:16" s="4" customFormat="1" ht="13.05" customHeight="1" x14ac:dyDescent="0.2">
      <c r="A256" s="46" t="s">
        <v>22</v>
      </c>
      <c r="B256" s="46" t="s">
        <v>296</v>
      </c>
      <c r="C256" s="91">
        <v>406</v>
      </c>
      <c r="D256" s="46" t="s">
        <v>635</v>
      </c>
      <c r="E256" s="46" t="s">
        <v>22</v>
      </c>
      <c r="F256" s="46" t="s">
        <v>296</v>
      </c>
      <c r="G256" s="47" t="s">
        <v>33</v>
      </c>
      <c r="H256" s="71">
        <v>6964</v>
      </c>
      <c r="I256" s="49" t="s">
        <v>307</v>
      </c>
      <c r="J256" s="64">
        <f>VLOOKUP(H256,'Metales Pesados 2025'!H256:W745,16,FALSE)</f>
        <v>0</v>
      </c>
      <c r="K256" s="36">
        <f>VLOOKUP(H256,'Metales Pesados 2025'!H256:AJ745,29,FALSE)</f>
        <v>0</v>
      </c>
      <c r="L256" s="60">
        <f>VLOOKUP(H256,'Metales Pesados 2025'!H256:AW745,42,FALSE)</f>
        <v>0</v>
      </c>
      <c r="M256" s="36">
        <f>VLOOKUP(H256,'Metales Pesados 2025'!H256:BJ745,55,FALSE)</f>
        <v>0</v>
      </c>
      <c r="N256" s="36">
        <f>VLOOKUP(H256,'Metales Pesados 2025'!H256:BW745,68,FALSE)</f>
        <v>0</v>
      </c>
      <c r="O256" s="36">
        <f>VLOOKUP(H256,'Metales Pesados 2025'!H256:CJ745,81,FALSE)</f>
        <v>0</v>
      </c>
      <c r="P256" s="60">
        <f>VLOOKUP(H256,'Metales Pesados 2025'!H256:CW745,94,FALSE)</f>
        <v>0</v>
      </c>
    </row>
    <row r="257" spans="1:16" ht="13.05" customHeight="1" x14ac:dyDescent="0.2">
      <c r="A257" s="46" t="s">
        <v>22</v>
      </c>
      <c r="B257" s="46" t="s">
        <v>296</v>
      </c>
      <c r="C257" s="91">
        <v>406</v>
      </c>
      <c r="D257" s="46" t="s">
        <v>635</v>
      </c>
      <c r="E257" s="46" t="s">
        <v>22</v>
      </c>
      <c r="F257" s="46" t="s">
        <v>296</v>
      </c>
      <c r="G257" s="47" t="s">
        <v>135</v>
      </c>
      <c r="H257" s="71">
        <v>182</v>
      </c>
      <c r="I257" s="49" t="s">
        <v>308</v>
      </c>
      <c r="J257" s="64">
        <f>VLOOKUP(H257,'Metales Pesados 2025'!H257:W746,16,FALSE)</f>
        <v>0</v>
      </c>
      <c r="K257" s="36">
        <f>VLOOKUP(H257,'Metales Pesados 2025'!H257:AJ746,29,FALSE)</f>
        <v>0</v>
      </c>
      <c r="L257" s="60">
        <f>VLOOKUP(H257,'Metales Pesados 2025'!H257:AW746,42,FALSE)</f>
        <v>0</v>
      </c>
      <c r="M257" s="36">
        <f>VLOOKUP(H257,'Metales Pesados 2025'!H257:BJ746,55,FALSE)</f>
        <v>0</v>
      </c>
      <c r="N257" s="36">
        <f>VLOOKUP(H257,'Metales Pesados 2025'!H257:BW746,68,FALSE)</f>
        <v>0</v>
      </c>
      <c r="O257" s="36">
        <f>VLOOKUP(H257,'Metales Pesados 2025'!H257:CJ746,81,FALSE)</f>
        <v>0</v>
      </c>
      <c r="P257" s="60">
        <f>VLOOKUP(H257,'Metales Pesados 2025'!H257:CW746,94,FALSE)</f>
        <v>0</v>
      </c>
    </row>
    <row r="258" spans="1:16" ht="13.05" customHeight="1" x14ac:dyDescent="0.2">
      <c r="A258" s="46" t="s">
        <v>22</v>
      </c>
      <c r="B258" s="46" t="s">
        <v>296</v>
      </c>
      <c r="C258" s="91">
        <v>406</v>
      </c>
      <c r="D258" s="46" t="s">
        <v>635</v>
      </c>
      <c r="E258" s="46" t="s">
        <v>22</v>
      </c>
      <c r="F258" s="46" t="s">
        <v>296</v>
      </c>
      <c r="G258" s="47" t="s">
        <v>33</v>
      </c>
      <c r="H258" s="71">
        <v>296</v>
      </c>
      <c r="I258" s="49" t="s">
        <v>309</v>
      </c>
      <c r="J258" s="64">
        <f>VLOOKUP(H258,'Metales Pesados 2025'!H258:W747,16,FALSE)</f>
        <v>0</v>
      </c>
      <c r="K258" s="36">
        <f>VLOOKUP(H258,'Metales Pesados 2025'!H258:AJ747,29,FALSE)</f>
        <v>0</v>
      </c>
      <c r="L258" s="60">
        <f>VLOOKUP(H258,'Metales Pesados 2025'!H258:AW747,42,FALSE)</f>
        <v>0</v>
      </c>
      <c r="M258" s="36">
        <f>VLOOKUP(H258,'Metales Pesados 2025'!H258:BJ747,55,FALSE)</f>
        <v>0</v>
      </c>
      <c r="N258" s="36">
        <f>VLOOKUP(H258,'Metales Pesados 2025'!H258:BW747,68,FALSE)</f>
        <v>0</v>
      </c>
      <c r="O258" s="36">
        <f>VLOOKUP(H258,'Metales Pesados 2025'!H258:CJ747,81,FALSE)</f>
        <v>0</v>
      </c>
      <c r="P258" s="60">
        <f>VLOOKUP(H258,'Metales Pesados 2025'!H258:CW747,94,FALSE)</f>
        <v>0</v>
      </c>
    </row>
    <row r="259" spans="1:16" ht="13.05" customHeight="1" x14ac:dyDescent="0.2">
      <c r="A259" s="46" t="s">
        <v>22</v>
      </c>
      <c r="B259" s="46" t="s">
        <v>296</v>
      </c>
      <c r="C259" s="91">
        <v>406</v>
      </c>
      <c r="D259" s="46" t="s">
        <v>635</v>
      </c>
      <c r="E259" s="46" t="s">
        <v>22</v>
      </c>
      <c r="F259" s="46" t="s">
        <v>296</v>
      </c>
      <c r="G259" s="47" t="s">
        <v>33</v>
      </c>
      <c r="H259" s="71">
        <v>180</v>
      </c>
      <c r="I259" s="49" t="s">
        <v>310</v>
      </c>
      <c r="J259" s="64">
        <f>VLOOKUP(H259,'Metales Pesados 2025'!H259:W748,16,FALSE)</f>
        <v>0</v>
      </c>
      <c r="K259" s="36">
        <f>VLOOKUP(H259,'Metales Pesados 2025'!H259:AJ748,29,FALSE)</f>
        <v>0</v>
      </c>
      <c r="L259" s="60">
        <f>VLOOKUP(H259,'Metales Pesados 2025'!H259:AW748,42,FALSE)</f>
        <v>0</v>
      </c>
      <c r="M259" s="36">
        <f>VLOOKUP(H259,'Metales Pesados 2025'!H259:BJ748,55,FALSE)</f>
        <v>0</v>
      </c>
      <c r="N259" s="36">
        <f>VLOOKUP(H259,'Metales Pesados 2025'!H259:BW748,68,FALSE)</f>
        <v>0</v>
      </c>
      <c r="O259" s="36">
        <f>VLOOKUP(H259,'Metales Pesados 2025'!H259:CJ748,81,FALSE)</f>
        <v>0</v>
      </c>
      <c r="P259" s="60">
        <f>VLOOKUP(H259,'Metales Pesados 2025'!H259:CW748,94,FALSE)</f>
        <v>0</v>
      </c>
    </row>
    <row r="260" spans="1:16" ht="13.05" customHeight="1" x14ac:dyDescent="0.2">
      <c r="A260" s="46" t="s">
        <v>22</v>
      </c>
      <c r="B260" s="46" t="s">
        <v>296</v>
      </c>
      <c r="C260" s="91">
        <v>406</v>
      </c>
      <c r="D260" s="46" t="s">
        <v>635</v>
      </c>
      <c r="E260" s="46" t="s">
        <v>22</v>
      </c>
      <c r="F260" s="46" t="s">
        <v>296</v>
      </c>
      <c r="G260" s="47" t="s">
        <v>59</v>
      </c>
      <c r="H260" s="71">
        <v>181</v>
      </c>
      <c r="I260" s="49" t="s">
        <v>311</v>
      </c>
      <c r="J260" s="64">
        <f>VLOOKUP(H260,'Metales Pesados 2025'!H260:W749,16,FALSE)</f>
        <v>0</v>
      </c>
      <c r="K260" s="36">
        <f>VLOOKUP(H260,'Metales Pesados 2025'!H260:AJ749,29,FALSE)</f>
        <v>0</v>
      </c>
      <c r="L260" s="60">
        <f>VLOOKUP(H260,'Metales Pesados 2025'!H260:AW749,42,FALSE)</f>
        <v>0</v>
      </c>
      <c r="M260" s="36">
        <f>VLOOKUP(H260,'Metales Pesados 2025'!H260:BJ749,55,FALSE)</f>
        <v>0</v>
      </c>
      <c r="N260" s="36">
        <f>VLOOKUP(H260,'Metales Pesados 2025'!H260:BW749,68,FALSE)</f>
        <v>0</v>
      </c>
      <c r="O260" s="36">
        <f>VLOOKUP(H260,'Metales Pesados 2025'!H260:CJ749,81,FALSE)</f>
        <v>0</v>
      </c>
      <c r="P260" s="60">
        <f>VLOOKUP(H260,'Metales Pesados 2025'!H260:CW749,94,FALSE)</f>
        <v>0</v>
      </c>
    </row>
    <row r="261" spans="1:16" s="4" customFormat="1" ht="13.05" customHeight="1" x14ac:dyDescent="0.2">
      <c r="A261" s="46" t="s">
        <v>22</v>
      </c>
      <c r="B261" s="46" t="s">
        <v>296</v>
      </c>
      <c r="C261" s="91">
        <v>406</v>
      </c>
      <c r="D261" s="46" t="s">
        <v>635</v>
      </c>
      <c r="E261" s="46" t="s">
        <v>22</v>
      </c>
      <c r="F261" s="46" t="s">
        <v>296</v>
      </c>
      <c r="G261" s="47" t="s">
        <v>33</v>
      </c>
      <c r="H261" s="71">
        <v>26488</v>
      </c>
      <c r="I261" s="49" t="s">
        <v>312</v>
      </c>
      <c r="J261" s="64">
        <f>VLOOKUP(H261,'Metales Pesados 2025'!H261:W750,16,FALSE)</f>
        <v>14</v>
      </c>
      <c r="K261" s="36">
        <f>VLOOKUP(H261,'Metales Pesados 2025'!H261:AJ750,29,FALSE)</f>
        <v>0</v>
      </c>
      <c r="L261" s="60">
        <f>VLOOKUP(H261,'Metales Pesados 2025'!H261:AW750,42,FALSE)</f>
        <v>14</v>
      </c>
      <c r="M261" s="36">
        <f>VLOOKUP(H261,'Metales Pesados 2025'!H261:BJ750,55,FALSE)</f>
        <v>0</v>
      </c>
      <c r="N261" s="36">
        <f>VLOOKUP(H261,'Metales Pesados 2025'!H261:BW750,68,FALSE)</f>
        <v>0</v>
      </c>
      <c r="O261" s="36">
        <f>VLOOKUP(H261,'Metales Pesados 2025'!H261:CJ750,81,FALSE)</f>
        <v>0</v>
      </c>
      <c r="P261" s="60">
        <f>VLOOKUP(H261,'Metales Pesados 2025'!H261:CW750,94,FALSE)</f>
        <v>0</v>
      </c>
    </row>
    <row r="262" spans="1:16" ht="13.05" customHeight="1" x14ac:dyDescent="0.2">
      <c r="A262" s="46" t="s">
        <v>22</v>
      </c>
      <c r="B262" s="46" t="s">
        <v>313</v>
      </c>
      <c r="C262" s="91">
        <v>406</v>
      </c>
      <c r="D262" s="46" t="s">
        <v>635</v>
      </c>
      <c r="E262" s="46" t="s">
        <v>22</v>
      </c>
      <c r="F262" s="46" t="s">
        <v>313</v>
      </c>
      <c r="G262" s="47" t="s">
        <v>135</v>
      </c>
      <c r="H262" s="71">
        <v>171</v>
      </c>
      <c r="I262" s="49" t="s">
        <v>314</v>
      </c>
      <c r="J262" s="64">
        <f>VLOOKUP(H262,'Metales Pesados 2025'!H262:W751,16,FALSE)</f>
        <v>0</v>
      </c>
      <c r="K262" s="36">
        <f>VLOOKUP(H262,'Metales Pesados 2025'!H262:AJ751,29,FALSE)</f>
        <v>0</v>
      </c>
      <c r="L262" s="60">
        <f>VLOOKUP(H262,'Metales Pesados 2025'!H262:AW751,42,FALSE)</f>
        <v>0</v>
      </c>
      <c r="M262" s="36">
        <f>VLOOKUP(H262,'Metales Pesados 2025'!H262:BJ751,55,FALSE)</f>
        <v>0</v>
      </c>
      <c r="N262" s="36">
        <f>VLOOKUP(H262,'Metales Pesados 2025'!H262:BW751,68,FALSE)</f>
        <v>0</v>
      </c>
      <c r="O262" s="36">
        <f>VLOOKUP(H262,'Metales Pesados 2025'!H262:CJ751,81,FALSE)</f>
        <v>0</v>
      </c>
      <c r="P262" s="60">
        <f>VLOOKUP(H262,'Metales Pesados 2025'!H262:CW751,94,FALSE)</f>
        <v>0</v>
      </c>
    </row>
    <row r="263" spans="1:16" ht="13.05" customHeight="1" x14ac:dyDescent="0.2">
      <c r="A263" s="46" t="s">
        <v>22</v>
      </c>
      <c r="B263" s="46" t="s">
        <v>313</v>
      </c>
      <c r="C263" s="91">
        <v>406</v>
      </c>
      <c r="D263" s="46" t="s">
        <v>635</v>
      </c>
      <c r="E263" s="46" t="s">
        <v>22</v>
      </c>
      <c r="F263" s="46" t="s">
        <v>313</v>
      </c>
      <c r="G263" s="47" t="s">
        <v>33</v>
      </c>
      <c r="H263" s="71">
        <v>172</v>
      </c>
      <c r="I263" s="49" t="s">
        <v>315</v>
      </c>
      <c r="J263" s="64">
        <f>VLOOKUP(H263,'Metales Pesados 2025'!H263:W752,16,FALSE)</f>
        <v>0</v>
      </c>
      <c r="K263" s="36">
        <f>VLOOKUP(H263,'Metales Pesados 2025'!H263:AJ752,29,FALSE)</f>
        <v>0</v>
      </c>
      <c r="L263" s="60">
        <f>VLOOKUP(H263,'Metales Pesados 2025'!H263:AW752,42,FALSE)</f>
        <v>0</v>
      </c>
      <c r="M263" s="36">
        <f>VLOOKUP(H263,'Metales Pesados 2025'!H263:BJ752,55,FALSE)</f>
        <v>0</v>
      </c>
      <c r="N263" s="36">
        <f>VLOOKUP(H263,'Metales Pesados 2025'!H263:BW752,68,FALSE)</f>
        <v>0</v>
      </c>
      <c r="O263" s="36">
        <f>VLOOKUP(H263,'Metales Pesados 2025'!H263:CJ752,81,FALSE)</f>
        <v>0</v>
      </c>
      <c r="P263" s="60">
        <f>VLOOKUP(H263,'Metales Pesados 2025'!H263:CW752,94,FALSE)</f>
        <v>0</v>
      </c>
    </row>
    <row r="264" spans="1:16" ht="13.05" customHeight="1" x14ac:dyDescent="0.2">
      <c r="A264" s="46" t="s">
        <v>22</v>
      </c>
      <c r="B264" s="46" t="s">
        <v>313</v>
      </c>
      <c r="C264" s="91">
        <v>406</v>
      </c>
      <c r="D264" s="46" t="s">
        <v>635</v>
      </c>
      <c r="E264" s="46" t="s">
        <v>22</v>
      </c>
      <c r="F264" s="46" t="s">
        <v>313</v>
      </c>
      <c r="G264" s="47" t="s">
        <v>33</v>
      </c>
      <c r="H264" s="71">
        <v>31639</v>
      </c>
      <c r="I264" s="49" t="s">
        <v>316</v>
      </c>
      <c r="J264" s="64">
        <f>VLOOKUP(H264,'Metales Pesados 2025'!H264:W753,16,FALSE)</f>
        <v>0</v>
      </c>
      <c r="K264" s="36">
        <f>VLOOKUP(H264,'Metales Pesados 2025'!H264:AJ753,29,FALSE)</f>
        <v>0</v>
      </c>
      <c r="L264" s="60">
        <f>VLOOKUP(H264,'Metales Pesados 2025'!H264:AW753,42,FALSE)</f>
        <v>0</v>
      </c>
      <c r="M264" s="36">
        <f>VLOOKUP(H264,'Metales Pesados 2025'!H264:BJ753,55,FALSE)</f>
        <v>0</v>
      </c>
      <c r="N264" s="36">
        <f>VLOOKUP(H264,'Metales Pesados 2025'!H264:BW753,68,FALSE)</f>
        <v>0</v>
      </c>
      <c r="O264" s="36">
        <f>VLOOKUP(H264,'Metales Pesados 2025'!H264:CJ753,81,FALSE)</f>
        <v>0</v>
      </c>
      <c r="P264" s="60">
        <f>VLOOKUP(H264,'Metales Pesados 2025'!H264:CW753,94,FALSE)</f>
        <v>0</v>
      </c>
    </row>
    <row r="265" spans="1:16" ht="13.05" customHeight="1" x14ac:dyDescent="0.2">
      <c r="A265" s="46" t="s">
        <v>22</v>
      </c>
      <c r="B265" s="46" t="s">
        <v>313</v>
      </c>
      <c r="C265" s="91">
        <v>406</v>
      </c>
      <c r="D265" s="46" t="s">
        <v>635</v>
      </c>
      <c r="E265" s="46" t="s">
        <v>22</v>
      </c>
      <c r="F265" s="46" t="s">
        <v>313</v>
      </c>
      <c r="G265" s="47" t="s">
        <v>33</v>
      </c>
      <c r="H265" s="71">
        <v>173</v>
      </c>
      <c r="I265" s="49" t="s">
        <v>317</v>
      </c>
      <c r="J265" s="64">
        <f>VLOOKUP(H265,'Metales Pesados 2025'!H265:W754,16,FALSE)</f>
        <v>0</v>
      </c>
      <c r="K265" s="36">
        <f>VLOOKUP(H265,'Metales Pesados 2025'!H265:AJ754,29,FALSE)</f>
        <v>0</v>
      </c>
      <c r="L265" s="60">
        <f>VLOOKUP(H265,'Metales Pesados 2025'!H265:AW754,42,FALSE)</f>
        <v>0</v>
      </c>
      <c r="M265" s="36">
        <f>VLOOKUP(H265,'Metales Pesados 2025'!H265:BJ754,55,FALSE)</f>
        <v>0</v>
      </c>
      <c r="N265" s="36">
        <f>VLOOKUP(H265,'Metales Pesados 2025'!H265:BW754,68,FALSE)</f>
        <v>0</v>
      </c>
      <c r="O265" s="36">
        <f>VLOOKUP(H265,'Metales Pesados 2025'!H265:CJ754,81,FALSE)</f>
        <v>0</v>
      </c>
      <c r="P265" s="60">
        <f>VLOOKUP(H265,'Metales Pesados 2025'!H265:CW754,94,FALSE)</f>
        <v>0</v>
      </c>
    </row>
    <row r="266" spans="1:16" ht="13.05" customHeight="1" x14ac:dyDescent="0.2">
      <c r="A266" s="46" t="s">
        <v>22</v>
      </c>
      <c r="B266" s="46" t="s">
        <v>313</v>
      </c>
      <c r="C266" s="91">
        <v>406</v>
      </c>
      <c r="D266" s="46" t="s">
        <v>635</v>
      </c>
      <c r="E266" s="46" t="s">
        <v>22</v>
      </c>
      <c r="F266" s="46" t="s">
        <v>313</v>
      </c>
      <c r="G266" s="47" t="s">
        <v>33</v>
      </c>
      <c r="H266" s="71">
        <v>174</v>
      </c>
      <c r="I266" s="49" t="s">
        <v>318</v>
      </c>
      <c r="J266" s="64">
        <f>VLOOKUP(H266,'Metales Pesados 2025'!H266:W755,16,FALSE)</f>
        <v>0</v>
      </c>
      <c r="K266" s="36">
        <f>VLOOKUP(H266,'Metales Pesados 2025'!H266:AJ755,29,FALSE)</f>
        <v>0</v>
      </c>
      <c r="L266" s="60">
        <f>VLOOKUP(H266,'Metales Pesados 2025'!H266:AW755,42,FALSE)</f>
        <v>0</v>
      </c>
      <c r="M266" s="36">
        <f>VLOOKUP(H266,'Metales Pesados 2025'!H266:BJ755,55,FALSE)</f>
        <v>0</v>
      </c>
      <c r="N266" s="36">
        <f>VLOOKUP(H266,'Metales Pesados 2025'!H266:BW755,68,FALSE)</f>
        <v>0</v>
      </c>
      <c r="O266" s="36">
        <f>VLOOKUP(H266,'Metales Pesados 2025'!H266:CJ755,81,FALSE)</f>
        <v>0</v>
      </c>
      <c r="P266" s="60">
        <f>VLOOKUP(H266,'Metales Pesados 2025'!H266:CW755,94,FALSE)</f>
        <v>0</v>
      </c>
    </row>
    <row r="267" spans="1:16" ht="13.05" customHeight="1" x14ac:dyDescent="0.2">
      <c r="A267" s="46" t="s">
        <v>22</v>
      </c>
      <c r="B267" s="46" t="s">
        <v>313</v>
      </c>
      <c r="C267" s="91">
        <v>406</v>
      </c>
      <c r="D267" s="46" t="s">
        <v>635</v>
      </c>
      <c r="E267" s="46" t="s">
        <v>22</v>
      </c>
      <c r="F267" s="46" t="s">
        <v>313</v>
      </c>
      <c r="G267" s="47" t="s">
        <v>33</v>
      </c>
      <c r="H267" s="71">
        <v>175</v>
      </c>
      <c r="I267" s="49" t="s">
        <v>319</v>
      </c>
      <c r="J267" s="64">
        <f>VLOOKUP(H267,'Metales Pesados 2025'!H267:W756,16,FALSE)</f>
        <v>0</v>
      </c>
      <c r="K267" s="36">
        <f>VLOOKUP(H267,'Metales Pesados 2025'!H267:AJ756,29,FALSE)</f>
        <v>0</v>
      </c>
      <c r="L267" s="60">
        <f>VLOOKUP(H267,'Metales Pesados 2025'!H267:AW756,42,FALSE)</f>
        <v>0</v>
      </c>
      <c r="M267" s="36">
        <f>VLOOKUP(H267,'Metales Pesados 2025'!H267:BJ756,55,FALSE)</f>
        <v>0</v>
      </c>
      <c r="N267" s="36">
        <f>VLOOKUP(H267,'Metales Pesados 2025'!H267:BW756,68,FALSE)</f>
        <v>0</v>
      </c>
      <c r="O267" s="36">
        <f>VLOOKUP(H267,'Metales Pesados 2025'!H267:CJ756,81,FALSE)</f>
        <v>0</v>
      </c>
      <c r="P267" s="60">
        <f>VLOOKUP(H267,'Metales Pesados 2025'!H267:CW756,94,FALSE)</f>
        <v>0</v>
      </c>
    </row>
    <row r="268" spans="1:16" ht="13.05" customHeight="1" x14ac:dyDescent="0.2">
      <c r="A268" s="46" t="s">
        <v>22</v>
      </c>
      <c r="B268" s="46" t="s">
        <v>313</v>
      </c>
      <c r="C268" s="91">
        <v>406</v>
      </c>
      <c r="D268" s="46" t="s">
        <v>635</v>
      </c>
      <c r="E268" s="46" t="s">
        <v>22</v>
      </c>
      <c r="F268" s="46" t="s">
        <v>313</v>
      </c>
      <c r="G268" s="47" t="s">
        <v>33</v>
      </c>
      <c r="H268" s="71">
        <v>7035</v>
      </c>
      <c r="I268" s="49" t="s">
        <v>320</v>
      </c>
      <c r="J268" s="64">
        <f>VLOOKUP(H268,'Metales Pesados 2025'!H268:W757,16,FALSE)</f>
        <v>0</v>
      </c>
      <c r="K268" s="36">
        <f>VLOOKUP(H268,'Metales Pesados 2025'!H268:AJ757,29,FALSE)</f>
        <v>0</v>
      </c>
      <c r="L268" s="60">
        <f>VLOOKUP(H268,'Metales Pesados 2025'!H268:AW757,42,FALSE)</f>
        <v>0</v>
      </c>
      <c r="M268" s="36">
        <f>VLOOKUP(H268,'Metales Pesados 2025'!H268:BJ757,55,FALSE)</f>
        <v>0</v>
      </c>
      <c r="N268" s="36">
        <f>VLOOKUP(H268,'Metales Pesados 2025'!H268:BW757,68,FALSE)</f>
        <v>0</v>
      </c>
      <c r="O268" s="36">
        <f>VLOOKUP(H268,'Metales Pesados 2025'!H268:CJ757,81,FALSE)</f>
        <v>0</v>
      </c>
      <c r="P268" s="60">
        <f>VLOOKUP(H268,'Metales Pesados 2025'!H268:CW757,94,FALSE)</f>
        <v>0</v>
      </c>
    </row>
    <row r="269" spans="1:16" s="5" customFormat="1" ht="13.05" customHeight="1" x14ac:dyDescent="0.2">
      <c r="A269" s="46" t="s">
        <v>22</v>
      </c>
      <c r="B269" s="46" t="s">
        <v>313</v>
      </c>
      <c r="C269" s="91">
        <v>406</v>
      </c>
      <c r="D269" s="46" t="s">
        <v>635</v>
      </c>
      <c r="E269" s="46" t="s">
        <v>22</v>
      </c>
      <c r="F269" s="46" t="s">
        <v>313</v>
      </c>
      <c r="G269" s="47" t="s">
        <v>33</v>
      </c>
      <c r="H269" s="71">
        <v>26298</v>
      </c>
      <c r="I269" s="49" t="s">
        <v>321</v>
      </c>
      <c r="J269" s="64">
        <f>VLOOKUP(H269,'Metales Pesados 2025'!H269:W758,16,FALSE)</f>
        <v>0</v>
      </c>
      <c r="K269" s="36">
        <f>VLOOKUP(H269,'Metales Pesados 2025'!H269:AJ758,29,FALSE)</f>
        <v>0</v>
      </c>
      <c r="L269" s="60">
        <f>VLOOKUP(H269,'Metales Pesados 2025'!H269:AW758,42,FALSE)</f>
        <v>0</v>
      </c>
      <c r="M269" s="36">
        <f>VLOOKUP(H269,'Metales Pesados 2025'!H269:BJ758,55,FALSE)</f>
        <v>0</v>
      </c>
      <c r="N269" s="36">
        <f>VLOOKUP(H269,'Metales Pesados 2025'!H269:BW758,68,FALSE)</f>
        <v>0</v>
      </c>
      <c r="O269" s="36">
        <f>VLOOKUP(H269,'Metales Pesados 2025'!H269:CJ758,81,FALSE)</f>
        <v>0</v>
      </c>
      <c r="P269" s="60">
        <f>VLOOKUP(H269,'Metales Pesados 2025'!H269:CW758,94,FALSE)</f>
        <v>0</v>
      </c>
    </row>
    <row r="270" spans="1:16" ht="13.05" customHeight="1" x14ac:dyDescent="0.2">
      <c r="A270" s="46" t="s">
        <v>169</v>
      </c>
      <c r="B270" s="46" t="s">
        <v>169</v>
      </c>
      <c r="C270" s="91">
        <v>400</v>
      </c>
      <c r="D270" s="46" t="s">
        <v>634</v>
      </c>
      <c r="E270" s="46" t="s">
        <v>169</v>
      </c>
      <c r="F270" s="46" t="s">
        <v>169</v>
      </c>
      <c r="G270" s="47" t="s">
        <v>297</v>
      </c>
      <c r="H270" s="71">
        <v>150</v>
      </c>
      <c r="I270" s="49" t="s">
        <v>169</v>
      </c>
      <c r="J270" s="64">
        <f>VLOOKUP(H270,'Metales Pesados 2025'!H270:W759,16,FALSE)</f>
        <v>4</v>
      </c>
      <c r="K270" s="36">
        <f>VLOOKUP(H270,'Metales Pesados 2025'!H270:AJ759,29,FALSE)</f>
        <v>0</v>
      </c>
      <c r="L270" s="60">
        <f>VLOOKUP(H270,'Metales Pesados 2025'!H270:AW759,42,FALSE)</f>
        <v>2</v>
      </c>
      <c r="M270" s="36">
        <f>VLOOKUP(H270,'Metales Pesados 2025'!H270:BJ759,55,FALSE)</f>
        <v>0</v>
      </c>
      <c r="N270" s="36">
        <f>VLOOKUP(H270,'Metales Pesados 2025'!H270:BW759,68,FALSE)</f>
        <v>0</v>
      </c>
      <c r="O270" s="36">
        <f>VLOOKUP(H270,'Metales Pesados 2025'!H270:CJ759,81,FALSE)</f>
        <v>0</v>
      </c>
      <c r="P270" s="60">
        <f>VLOOKUP(H270,'Metales Pesados 2025'!H270:CW759,94,FALSE)</f>
        <v>0</v>
      </c>
    </row>
    <row r="271" spans="1:16" ht="13.05" customHeight="1" x14ac:dyDescent="0.2">
      <c r="A271" s="46" t="s">
        <v>169</v>
      </c>
      <c r="B271" s="46" t="s">
        <v>169</v>
      </c>
      <c r="C271" s="91">
        <v>400</v>
      </c>
      <c r="D271" s="46" t="s">
        <v>634</v>
      </c>
      <c r="E271" s="46" t="s">
        <v>169</v>
      </c>
      <c r="F271" s="46" t="s">
        <v>169</v>
      </c>
      <c r="G271" s="47" t="s">
        <v>33</v>
      </c>
      <c r="H271" s="71">
        <v>151</v>
      </c>
      <c r="I271" s="49" t="s">
        <v>322</v>
      </c>
      <c r="J271" s="64">
        <f>VLOOKUP(H271,'Metales Pesados 2025'!H271:W760,16,FALSE)</f>
        <v>0</v>
      </c>
      <c r="K271" s="36">
        <f>VLOOKUP(H271,'Metales Pesados 2025'!H271:AJ760,29,FALSE)</f>
        <v>0</v>
      </c>
      <c r="L271" s="60">
        <f>VLOOKUP(H271,'Metales Pesados 2025'!H271:AW760,42,FALSE)</f>
        <v>0</v>
      </c>
      <c r="M271" s="36">
        <f>VLOOKUP(H271,'Metales Pesados 2025'!H271:BJ760,55,FALSE)</f>
        <v>0</v>
      </c>
      <c r="N271" s="36">
        <f>VLOOKUP(H271,'Metales Pesados 2025'!H271:BW760,68,FALSE)</f>
        <v>0</v>
      </c>
      <c r="O271" s="36">
        <f>VLOOKUP(H271,'Metales Pesados 2025'!H271:CJ760,81,FALSE)</f>
        <v>0</v>
      </c>
      <c r="P271" s="60">
        <f>VLOOKUP(H271,'Metales Pesados 2025'!H271:CW760,94,FALSE)</f>
        <v>0</v>
      </c>
    </row>
    <row r="272" spans="1:16" ht="13.05" customHeight="1" x14ac:dyDescent="0.2">
      <c r="A272" s="46" t="s">
        <v>169</v>
      </c>
      <c r="B272" s="46" t="s">
        <v>169</v>
      </c>
      <c r="C272" s="91">
        <v>400</v>
      </c>
      <c r="D272" s="46" t="s">
        <v>634</v>
      </c>
      <c r="E272" s="46" t="s">
        <v>169</v>
      </c>
      <c r="F272" s="46" t="s">
        <v>169</v>
      </c>
      <c r="G272" s="47" t="s">
        <v>33</v>
      </c>
      <c r="H272" s="71">
        <v>152</v>
      </c>
      <c r="I272" s="49" t="s">
        <v>323</v>
      </c>
      <c r="J272" s="64">
        <f>VLOOKUP(H272,'Metales Pesados 2025'!H272:W761,16,FALSE)</f>
        <v>0</v>
      </c>
      <c r="K272" s="36">
        <f>VLOOKUP(H272,'Metales Pesados 2025'!H272:AJ761,29,FALSE)</f>
        <v>0</v>
      </c>
      <c r="L272" s="60">
        <f>VLOOKUP(H272,'Metales Pesados 2025'!H272:AW761,42,FALSE)</f>
        <v>0</v>
      </c>
      <c r="M272" s="36">
        <f>VLOOKUP(H272,'Metales Pesados 2025'!H272:BJ761,55,FALSE)</f>
        <v>0</v>
      </c>
      <c r="N272" s="36">
        <f>VLOOKUP(H272,'Metales Pesados 2025'!H272:BW761,68,FALSE)</f>
        <v>0</v>
      </c>
      <c r="O272" s="36">
        <f>VLOOKUP(H272,'Metales Pesados 2025'!H272:CJ761,81,FALSE)</f>
        <v>0</v>
      </c>
      <c r="P272" s="60">
        <f>VLOOKUP(H272,'Metales Pesados 2025'!H272:CW761,94,FALSE)</f>
        <v>0</v>
      </c>
    </row>
    <row r="273" spans="1:16" s="6" customFormat="1" ht="13.05" customHeight="1" x14ac:dyDescent="0.2">
      <c r="A273" s="46" t="s">
        <v>169</v>
      </c>
      <c r="B273" s="46" t="s">
        <v>169</v>
      </c>
      <c r="C273" s="91">
        <v>400</v>
      </c>
      <c r="D273" s="46" t="s">
        <v>634</v>
      </c>
      <c r="E273" s="46" t="s">
        <v>169</v>
      </c>
      <c r="F273" s="46" t="s">
        <v>169</v>
      </c>
      <c r="G273" s="47" t="s">
        <v>33</v>
      </c>
      <c r="H273" s="71">
        <v>293</v>
      </c>
      <c r="I273" s="49" t="s">
        <v>324</v>
      </c>
      <c r="J273" s="64">
        <f>VLOOKUP(H273,'Metales Pesados 2025'!H273:W762,16,FALSE)</f>
        <v>0</v>
      </c>
      <c r="K273" s="36">
        <f>VLOOKUP(H273,'Metales Pesados 2025'!H273:AJ762,29,FALSE)</f>
        <v>0</v>
      </c>
      <c r="L273" s="60">
        <f>VLOOKUP(H273,'Metales Pesados 2025'!H273:AW762,42,FALSE)</f>
        <v>0</v>
      </c>
      <c r="M273" s="36">
        <f>VLOOKUP(H273,'Metales Pesados 2025'!H273:BJ762,55,FALSE)</f>
        <v>0</v>
      </c>
      <c r="N273" s="36">
        <f>VLOOKUP(H273,'Metales Pesados 2025'!H273:BW762,68,FALSE)</f>
        <v>0</v>
      </c>
      <c r="O273" s="36">
        <f>VLOOKUP(H273,'Metales Pesados 2025'!H273:CJ762,81,FALSE)</f>
        <v>0</v>
      </c>
      <c r="P273" s="60">
        <f>VLOOKUP(H273,'Metales Pesados 2025'!H273:CW762,94,FALSE)</f>
        <v>0</v>
      </c>
    </row>
    <row r="274" spans="1:16" ht="13.05" customHeight="1" x14ac:dyDescent="0.2">
      <c r="A274" s="46" t="s">
        <v>169</v>
      </c>
      <c r="B274" s="46" t="s">
        <v>325</v>
      </c>
      <c r="C274" s="91">
        <v>400</v>
      </c>
      <c r="D274" s="46" t="s">
        <v>634</v>
      </c>
      <c r="E274" s="46" t="s">
        <v>169</v>
      </c>
      <c r="F274" s="46" t="s">
        <v>169</v>
      </c>
      <c r="G274" s="47" t="s">
        <v>135</v>
      </c>
      <c r="H274" s="71">
        <v>136</v>
      </c>
      <c r="I274" s="49" t="s">
        <v>326</v>
      </c>
      <c r="J274" s="64">
        <f>VLOOKUP(H274,'Metales Pesados 2025'!H274:W763,16,FALSE)</f>
        <v>0</v>
      </c>
      <c r="K274" s="36">
        <f>VLOOKUP(H274,'Metales Pesados 2025'!H274:AJ763,29,FALSE)</f>
        <v>0</v>
      </c>
      <c r="L274" s="60">
        <f>VLOOKUP(H274,'Metales Pesados 2025'!H274:AW763,42,FALSE)</f>
        <v>0</v>
      </c>
      <c r="M274" s="36">
        <f>VLOOKUP(H274,'Metales Pesados 2025'!H274:BJ763,55,FALSE)</f>
        <v>0</v>
      </c>
      <c r="N274" s="36">
        <f>VLOOKUP(H274,'Metales Pesados 2025'!H274:BW763,68,FALSE)</f>
        <v>0</v>
      </c>
      <c r="O274" s="36">
        <f>VLOOKUP(H274,'Metales Pesados 2025'!H274:CJ763,81,FALSE)</f>
        <v>0</v>
      </c>
      <c r="P274" s="60">
        <f>VLOOKUP(H274,'Metales Pesados 2025'!H274:CW763,94,FALSE)</f>
        <v>0</v>
      </c>
    </row>
    <row r="275" spans="1:16" ht="13.05" customHeight="1" x14ac:dyDescent="0.2">
      <c r="A275" s="46" t="s">
        <v>169</v>
      </c>
      <c r="B275" s="46" t="s">
        <v>327</v>
      </c>
      <c r="C275" s="91">
        <v>400</v>
      </c>
      <c r="D275" s="46" t="s">
        <v>634</v>
      </c>
      <c r="E275" s="46" t="s">
        <v>169</v>
      </c>
      <c r="F275" s="46" t="s">
        <v>169</v>
      </c>
      <c r="G275" s="47" t="s">
        <v>33</v>
      </c>
      <c r="H275" s="71">
        <v>153</v>
      </c>
      <c r="I275" s="49" t="s">
        <v>328</v>
      </c>
      <c r="J275" s="64">
        <f>VLOOKUP(H275,'Metales Pesados 2025'!H275:W764,16,FALSE)</f>
        <v>0</v>
      </c>
      <c r="K275" s="36">
        <f>VLOOKUP(H275,'Metales Pesados 2025'!H275:AJ764,29,FALSE)</f>
        <v>0</v>
      </c>
      <c r="L275" s="60">
        <f>VLOOKUP(H275,'Metales Pesados 2025'!H275:AW764,42,FALSE)</f>
        <v>0</v>
      </c>
      <c r="M275" s="36">
        <f>VLOOKUP(H275,'Metales Pesados 2025'!H275:BJ764,55,FALSE)</f>
        <v>0</v>
      </c>
      <c r="N275" s="36">
        <f>VLOOKUP(H275,'Metales Pesados 2025'!H275:BW764,68,FALSE)</f>
        <v>0</v>
      </c>
      <c r="O275" s="36">
        <f>VLOOKUP(H275,'Metales Pesados 2025'!H275:CJ764,81,FALSE)</f>
        <v>0</v>
      </c>
      <c r="P275" s="60">
        <f>VLOOKUP(H275,'Metales Pesados 2025'!H275:CW764,94,FALSE)</f>
        <v>0</v>
      </c>
    </row>
    <row r="276" spans="1:16" s="7" customFormat="1" ht="13.05" customHeight="1" x14ac:dyDescent="0.2">
      <c r="A276" s="46" t="s">
        <v>169</v>
      </c>
      <c r="B276" s="46" t="s">
        <v>327</v>
      </c>
      <c r="C276" s="91">
        <v>400</v>
      </c>
      <c r="D276" s="46" t="s">
        <v>634</v>
      </c>
      <c r="E276" s="46" t="s">
        <v>169</v>
      </c>
      <c r="F276" s="46" t="s">
        <v>169</v>
      </c>
      <c r="G276" s="47" t="s">
        <v>33</v>
      </c>
      <c r="H276" s="71">
        <v>154</v>
      </c>
      <c r="I276" s="49" t="s">
        <v>329</v>
      </c>
      <c r="J276" s="64">
        <f>VLOOKUP(H276,'Metales Pesados 2025'!H276:W765,16,FALSE)</f>
        <v>0</v>
      </c>
      <c r="K276" s="36">
        <f>VLOOKUP(H276,'Metales Pesados 2025'!H276:AJ765,29,FALSE)</f>
        <v>0</v>
      </c>
      <c r="L276" s="60">
        <f>VLOOKUP(H276,'Metales Pesados 2025'!H276:AW765,42,FALSE)</f>
        <v>0</v>
      </c>
      <c r="M276" s="36">
        <f>VLOOKUP(H276,'Metales Pesados 2025'!H276:BJ765,55,FALSE)</f>
        <v>0</v>
      </c>
      <c r="N276" s="36">
        <f>VLOOKUP(H276,'Metales Pesados 2025'!H276:BW765,68,FALSE)</f>
        <v>0</v>
      </c>
      <c r="O276" s="36">
        <f>VLOOKUP(H276,'Metales Pesados 2025'!H276:CJ765,81,FALSE)</f>
        <v>0</v>
      </c>
      <c r="P276" s="60">
        <f>VLOOKUP(H276,'Metales Pesados 2025'!H276:CW765,94,FALSE)</f>
        <v>0</v>
      </c>
    </row>
    <row r="277" spans="1:16" ht="13.05" customHeight="1" x14ac:dyDescent="0.2">
      <c r="A277" s="46" t="s">
        <v>169</v>
      </c>
      <c r="B277" s="46" t="s">
        <v>327</v>
      </c>
      <c r="C277" s="91">
        <v>400</v>
      </c>
      <c r="D277" s="46" t="s">
        <v>634</v>
      </c>
      <c r="E277" s="46" t="s">
        <v>169</v>
      </c>
      <c r="F277" s="46" t="s">
        <v>169</v>
      </c>
      <c r="G277" s="47" t="s">
        <v>59</v>
      </c>
      <c r="H277" s="71">
        <v>155</v>
      </c>
      <c r="I277" s="49" t="s">
        <v>330</v>
      </c>
      <c r="J277" s="64">
        <f>VLOOKUP(H277,'Metales Pesados 2025'!H277:W766,16,FALSE)</f>
        <v>0</v>
      </c>
      <c r="K277" s="36">
        <f>VLOOKUP(H277,'Metales Pesados 2025'!H277:AJ766,29,FALSE)</f>
        <v>0</v>
      </c>
      <c r="L277" s="60">
        <f>VLOOKUP(H277,'Metales Pesados 2025'!H277:AW766,42,FALSE)</f>
        <v>0</v>
      </c>
      <c r="M277" s="36">
        <f>VLOOKUP(H277,'Metales Pesados 2025'!H277:BJ766,55,FALSE)</f>
        <v>0</v>
      </c>
      <c r="N277" s="36">
        <f>VLOOKUP(H277,'Metales Pesados 2025'!H277:BW766,68,FALSE)</f>
        <v>0</v>
      </c>
      <c r="O277" s="36">
        <f>VLOOKUP(H277,'Metales Pesados 2025'!H277:CJ766,81,FALSE)</f>
        <v>0</v>
      </c>
      <c r="P277" s="60">
        <f>VLOOKUP(H277,'Metales Pesados 2025'!H277:CW766,94,FALSE)</f>
        <v>0</v>
      </c>
    </row>
    <row r="278" spans="1:16" s="6" customFormat="1" ht="13.05" customHeight="1" x14ac:dyDescent="0.2">
      <c r="A278" s="46" t="s">
        <v>169</v>
      </c>
      <c r="B278" s="46" t="s">
        <v>327</v>
      </c>
      <c r="C278" s="91">
        <v>400</v>
      </c>
      <c r="D278" s="46" t="s">
        <v>634</v>
      </c>
      <c r="E278" s="46" t="s">
        <v>169</v>
      </c>
      <c r="F278" s="46" t="s">
        <v>169</v>
      </c>
      <c r="G278" s="47" t="s">
        <v>33</v>
      </c>
      <c r="H278" s="71">
        <v>156</v>
      </c>
      <c r="I278" s="49" t="s">
        <v>331</v>
      </c>
      <c r="J278" s="64">
        <f>VLOOKUP(H278,'Metales Pesados 2025'!H278:W767,16,FALSE)</f>
        <v>0</v>
      </c>
      <c r="K278" s="36">
        <f>VLOOKUP(H278,'Metales Pesados 2025'!H278:AJ767,29,FALSE)</f>
        <v>0</v>
      </c>
      <c r="L278" s="60">
        <f>VLOOKUP(H278,'Metales Pesados 2025'!H278:AW767,42,FALSE)</f>
        <v>0</v>
      </c>
      <c r="M278" s="36">
        <f>VLOOKUP(H278,'Metales Pesados 2025'!H278:BJ767,55,FALSE)</f>
        <v>0</v>
      </c>
      <c r="N278" s="36">
        <f>VLOOKUP(H278,'Metales Pesados 2025'!H278:BW767,68,FALSE)</f>
        <v>0</v>
      </c>
      <c r="O278" s="36">
        <f>VLOOKUP(H278,'Metales Pesados 2025'!H278:CJ767,81,FALSE)</f>
        <v>0</v>
      </c>
      <c r="P278" s="60">
        <f>VLOOKUP(H278,'Metales Pesados 2025'!H278:CW767,94,FALSE)</f>
        <v>0</v>
      </c>
    </row>
    <row r="279" spans="1:16" ht="13.05" customHeight="1" x14ac:dyDescent="0.2">
      <c r="A279" s="46" t="s">
        <v>169</v>
      </c>
      <c r="B279" s="46" t="s">
        <v>332</v>
      </c>
      <c r="C279" s="91">
        <v>400</v>
      </c>
      <c r="D279" s="46" t="s">
        <v>634</v>
      </c>
      <c r="E279" s="46" t="s">
        <v>169</v>
      </c>
      <c r="F279" s="46" t="s">
        <v>169</v>
      </c>
      <c r="G279" s="47" t="s">
        <v>135</v>
      </c>
      <c r="H279" s="71">
        <v>137</v>
      </c>
      <c r="I279" s="49" t="s">
        <v>333</v>
      </c>
      <c r="J279" s="64">
        <f>VLOOKUP(H279,'Metales Pesados 2025'!H279:W768,16,FALSE)</f>
        <v>0</v>
      </c>
      <c r="K279" s="36">
        <f>VLOOKUP(H279,'Metales Pesados 2025'!H279:AJ768,29,FALSE)</f>
        <v>0</v>
      </c>
      <c r="L279" s="60">
        <f>VLOOKUP(H279,'Metales Pesados 2025'!H279:AW768,42,FALSE)</f>
        <v>0</v>
      </c>
      <c r="M279" s="36">
        <f>VLOOKUP(H279,'Metales Pesados 2025'!H279:BJ768,55,FALSE)</f>
        <v>0</v>
      </c>
      <c r="N279" s="36">
        <f>VLOOKUP(H279,'Metales Pesados 2025'!H279:BW768,68,FALSE)</f>
        <v>0</v>
      </c>
      <c r="O279" s="36">
        <f>VLOOKUP(H279,'Metales Pesados 2025'!H279:CJ768,81,FALSE)</f>
        <v>0</v>
      </c>
      <c r="P279" s="60">
        <f>VLOOKUP(H279,'Metales Pesados 2025'!H279:CW768,94,FALSE)</f>
        <v>0</v>
      </c>
    </row>
    <row r="280" spans="1:16" ht="13.05" customHeight="1" x14ac:dyDescent="0.2">
      <c r="A280" s="46" t="s">
        <v>169</v>
      </c>
      <c r="B280" s="46" t="s">
        <v>332</v>
      </c>
      <c r="C280" s="91">
        <v>400</v>
      </c>
      <c r="D280" s="46" t="s">
        <v>634</v>
      </c>
      <c r="E280" s="46" t="s">
        <v>169</v>
      </c>
      <c r="F280" s="46" t="s">
        <v>169</v>
      </c>
      <c r="G280" s="47" t="s">
        <v>33</v>
      </c>
      <c r="H280" s="71">
        <v>139</v>
      </c>
      <c r="I280" s="49" t="s">
        <v>334</v>
      </c>
      <c r="J280" s="64">
        <f>VLOOKUP(H280,'Metales Pesados 2025'!H280:W769,16,FALSE)</f>
        <v>1</v>
      </c>
      <c r="K280" s="36">
        <f>VLOOKUP(H280,'Metales Pesados 2025'!H280:AJ769,29,FALSE)</f>
        <v>0</v>
      </c>
      <c r="L280" s="60">
        <f>VLOOKUP(H280,'Metales Pesados 2025'!H280:AW769,42,FALSE)</f>
        <v>0</v>
      </c>
      <c r="M280" s="36">
        <f>VLOOKUP(H280,'Metales Pesados 2025'!H280:BJ769,55,FALSE)</f>
        <v>0</v>
      </c>
      <c r="N280" s="36">
        <f>VLOOKUP(H280,'Metales Pesados 2025'!H280:BW769,68,FALSE)</f>
        <v>0</v>
      </c>
      <c r="O280" s="36">
        <f>VLOOKUP(H280,'Metales Pesados 2025'!H280:CJ769,81,FALSE)</f>
        <v>0</v>
      </c>
      <c r="P280" s="60">
        <f>VLOOKUP(H280,'Metales Pesados 2025'!H280:CW769,94,FALSE)</f>
        <v>0</v>
      </c>
    </row>
    <row r="281" spans="1:16" ht="13.05" customHeight="1" x14ac:dyDescent="0.2">
      <c r="A281" s="46" t="s">
        <v>169</v>
      </c>
      <c r="B281" s="46" t="s">
        <v>332</v>
      </c>
      <c r="C281" s="91">
        <v>400</v>
      </c>
      <c r="D281" s="46" t="s">
        <v>634</v>
      </c>
      <c r="E281" s="46" t="s">
        <v>169</v>
      </c>
      <c r="F281" s="46" t="s">
        <v>169</v>
      </c>
      <c r="G281" s="47" t="s">
        <v>33</v>
      </c>
      <c r="H281" s="71">
        <v>140</v>
      </c>
      <c r="I281" s="49" t="s">
        <v>335</v>
      </c>
      <c r="J281" s="64">
        <f>VLOOKUP(H281,'Metales Pesados 2025'!H281:W770,16,FALSE)</f>
        <v>4</v>
      </c>
      <c r="K281" s="36">
        <f>VLOOKUP(H281,'Metales Pesados 2025'!H281:AJ770,29,FALSE)</f>
        <v>0</v>
      </c>
      <c r="L281" s="60">
        <f>VLOOKUP(H281,'Metales Pesados 2025'!H281:AW770,42,FALSE)</f>
        <v>3</v>
      </c>
      <c r="M281" s="36">
        <f>VLOOKUP(H281,'Metales Pesados 2025'!H281:BJ770,55,FALSE)</f>
        <v>0</v>
      </c>
      <c r="N281" s="36">
        <f>VLOOKUP(H281,'Metales Pesados 2025'!H281:BW770,68,FALSE)</f>
        <v>0</v>
      </c>
      <c r="O281" s="36">
        <f>VLOOKUP(H281,'Metales Pesados 2025'!H281:CJ770,81,FALSE)</f>
        <v>0</v>
      </c>
      <c r="P281" s="60">
        <f>VLOOKUP(H281,'Metales Pesados 2025'!H281:CW770,94,FALSE)</f>
        <v>0</v>
      </c>
    </row>
    <row r="282" spans="1:16" ht="13.05" customHeight="1" x14ac:dyDescent="0.2">
      <c r="A282" s="46" t="s">
        <v>169</v>
      </c>
      <c r="B282" s="46" t="s">
        <v>332</v>
      </c>
      <c r="C282" s="91">
        <v>400</v>
      </c>
      <c r="D282" s="46" t="s">
        <v>634</v>
      </c>
      <c r="E282" s="46" t="s">
        <v>169</v>
      </c>
      <c r="F282" s="46" t="s">
        <v>169</v>
      </c>
      <c r="G282" s="47" t="s">
        <v>33</v>
      </c>
      <c r="H282" s="71">
        <v>141</v>
      </c>
      <c r="I282" s="49" t="s">
        <v>336</v>
      </c>
      <c r="J282" s="64">
        <f>VLOOKUP(H282,'Metales Pesados 2025'!H282:W771,16,FALSE)</f>
        <v>9</v>
      </c>
      <c r="K282" s="36">
        <f>VLOOKUP(H282,'Metales Pesados 2025'!H282:AJ771,29,FALSE)</f>
        <v>0</v>
      </c>
      <c r="L282" s="60">
        <f>VLOOKUP(H282,'Metales Pesados 2025'!H282:AW771,42,FALSE)</f>
        <v>8</v>
      </c>
      <c r="M282" s="36">
        <f>VLOOKUP(H282,'Metales Pesados 2025'!H282:BJ771,55,FALSE)</f>
        <v>0</v>
      </c>
      <c r="N282" s="36">
        <f>VLOOKUP(H282,'Metales Pesados 2025'!H282:BW771,68,FALSE)</f>
        <v>0</v>
      </c>
      <c r="O282" s="36">
        <f>VLOOKUP(H282,'Metales Pesados 2025'!H282:CJ771,81,FALSE)</f>
        <v>0</v>
      </c>
      <c r="P282" s="60">
        <f>VLOOKUP(H282,'Metales Pesados 2025'!H282:CW771,94,FALSE)</f>
        <v>0</v>
      </c>
    </row>
    <row r="283" spans="1:16" ht="13.05" customHeight="1" x14ac:dyDescent="0.2">
      <c r="A283" s="46" t="s">
        <v>169</v>
      </c>
      <c r="B283" s="46" t="s">
        <v>332</v>
      </c>
      <c r="C283" s="91">
        <v>400</v>
      </c>
      <c r="D283" s="46" t="s">
        <v>634</v>
      </c>
      <c r="E283" s="46" t="s">
        <v>169</v>
      </c>
      <c r="F283" s="46" t="s">
        <v>169</v>
      </c>
      <c r="G283" s="47" t="s">
        <v>33</v>
      </c>
      <c r="H283" s="71">
        <v>6690</v>
      </c>
      <c r="I283" s="49" t="s">
        <v>337</v>
      </c>
      <c r="J283" s="64">
        <f>VLOOKUP(H283,'Metales Pesados 2025'!H283:W772,16,FALSE)</f>
        <v>0</v>
      </c>
      <c r="K283" s="36">
        <f>VLOOKUP(H283,'Metales Pesados 2025'!H283:AJ772,29,FALSE)</f>
        <v>0</v>
      </c>
      <c r="L283" s="60">
        <f>VLOOKUP(H283,'Metales Pesados 2025'!H283:AW772,42,FALSE)</f>
        <v>0</v>
      </c>
      <c r="M283" s="36">
        <f>VLOOKUP(H283,'Metales Pesados 2025'!H283:BJ772,55,FALSE)</f>
        <v>0</v>
      </c>
      <c r="N283" s="36">
        <f>VLOOKUP(H283,'Metales Pesados 2025'!H283:BW772,68,FALSE)</f>
        <v>0</v>
      </c>
      <c r="O283" s="36">
        <f>VLOOKUP(H283,'Metales Pesados 2025'!H283:CJ772,81,FALSE)</f>
        <v>0</v>
      </c>
      <c r="P283" s="60">
        <f>VLOOKUP(H283,'Metales Pesados 2025'!H283:CW772,94,FALSE)</f>
        <v>0</v>
      </c>
    </row>
    <row r="284" spans="1:16" s="7" customFormat="1" ht="13.05" customHeight="1" x14ac:dyDescent="0.2">
      <c r="A284" s="46" t="s">
        <v>169</v>
      </c>
      <c r="B284" s="46" t="s">
        <v>332</v>
      </c>
      <c r="C284" s="91">
        <v>400</v>
      </c>
      <c r="D284" s="46" t="s">
        <v>634</v>
      </c>
      <c r="E284" s="46" t="s">
        <v>169</v>
      </c>
      <c r="F284" s="46" t="s">
        <v>169</v>
      </c>
      <c r="G284" s="47" t="s">
        <v>33</v>
      </c>
      <c r="H284" s="71">
        <v>138</v>
      </c>
      <c r="I284" s="49" t="s">
        <v>535</v>
      </c>
      <c r="J284" s="64">
        <f>VLOOKUP(H284,'Metales Pesados 2025'!H284:W773,16,FALSE)</f>
        <v>0</v>
      </c>
      <c r="K284" s="36">
        <f>VLOOKUP(H284,'Metales Pesados 2025'!H284:AJ773,29,FALSE)</f>
        <v>0</v>
      </c>
      <c r="L284" s="60">
        <f>VLOOKUP(H284,'Metales Pesados 2025'!H284:AW773,42,FALSE)</f>
        <v>0</v>
      </c>
      <c r="M284" s="36">
        <f>VLOOKUP(H284,'Metales Pesados 2025'!H284:BJ773,55,FALSE)</f>
        <v>0</v>
      </c>
      <c r="N284" s="36">
        <f>VLOOKUP(H284,'Metales Pesados 2025'!H284:BW773,68,FALSE)</f>
        <v>0</v>
      </c>
      <c r="O284" s="36">
        <f>VLOOKUP(H284,'Metales Pesados 2025'!H284:CJ773,81,FALSE)</f>
        <v>0</v>
      </c>
      <c r="P284" s="60">
        <f>VLOOKUP(H284,'Metales Pesados 2025'!H284:CW773,94,FALSE)</f>
        <v>0</v>
      </c>
    </row>
    <row r="285" spans="1:16" ht="13.05" customHeight="1" x14ac:dyDescent="0.2">
      <c r="A285" s="46" t="s">
        <v>169</v>
      </c>
      <c r="B285" s="46" t="s">
        <v>338</v>
      </c>
      <c r="C285" s="91">
        <v>400</v>
      </c>
      <c r="D285" s="46" t="s">
        <v>634</v>
      </c>
      <c r="E285" s="46" t="s">
        <v>169</v>
      </c>
      <c r="F285" s="46" t="s">
        <v>169</v>
      </c>
      <c r="G285" s="47" t="s">
        <v>59</v>
      </c>
      <c r="H285" s="71">
        <v>129</v>
      </c>
      <c r="I285" s="49" t="s">
        <v>339</v>
      </c>
      <c r="J285" s="64">
        <f>VLOOKUP(H285,'Metales Pesados 2025'!H285:W774,16,FALSE)</f>
        <v>0</v>
      </c>
      <c r="K285" s="36">
        <f>VLOOKUP(H285,'Metales Pesados 2025'!H285:AJ774,29,FALSE)</f>
        <v>0</v>
      </c>
      <c r="L285" s="60">
        <f>VLOOKUP(H285,'Metales Pesados 2025'!H285:AW774,42,FALSE)</f>
        <v>0</v>
      </c>
      <c r="M285" s="36">
        <f>VLOOKUP(H285,'Metales Pesados 2025'!H285:BJ774,55,FALSE)</f>
        <v>0</v>
      </c>
      <c r="N285" s="36">
        <f>VLOOKUP(H285,'Metales Pesados 2025'!H285:BW774,68,FALSE)</f>
        <v>0</v>
      </c>
      <c r="O285" s="36">
        <f>VLOOKUP(H285,'Metales Pesados 2025'!H285:CJ774,81,FALSE)</f>
        <v>0</v>
      </c>
      <c r="P285" s="60">
        <f>VLOOKUP(H285,'Metales Pesados 2025'!H285:CW774,94,FALSE)</f>
        <v>0</v>
      </c>
    </row>
    <row r="286" spans="1:16" ht="13.05" customHeight="1" x14ac:dyDescent="0.2">
      <c r="A286" s="46" t="s">
        <v>169</v>
      </c>
      <c r="B286" s="46" t="s">
        <v>340</v>
      </c>
      <c r="C286" s="91">
        <v>400</v>
      </c>
      <c r="D286" s="46" t="s">
        <v>634</v>
      </c>
      <c r="E286" s="46" t="s">
        <v>169</v>
      </c>
      <c r="F286" s="46" t="s">
        <v>169</v>
      </c>
      <c r="G286" s="47" t="s">
        <v>33</v>
      </c>
      <c r="H286" s="71">
        <v>159</v>
      </c>
      <c r="I286" s="49" t="s">
        <v>341</v>
      </c>
      <c r="J286" s="64">
        <f>VLOOKUP(H286,'Metales Pesados 2025'!H286:W775,16,FALSE)</f>
        <v>0</v>
      </c>
      <c r="K286" s="36">
        <f>VLOOKUP(H286,'Metales Pesados 2025'!H286:AJ775,29,FALSE)</f>
        <v>0</v>
      </c>
      <c r="L286" s="60">
        <f>VLOOKUP(H286,'Metales Pesados 2025'!H286:AW775,42,FALSE)</f>
        <v>0</v>
      </c>
      <c r="M286" s="36">
        <f>VLOOKUP(H286,'Metales Pesados 2025'!H286:BJ775,55,FALSE)</f>
        <v>0</v>
      </c>
      <c r="N286" s="36">
        <f>VLOOKUP(H286,'Metales Pesados 2025'!H286:BW775,68,FALSE)</f>
        <v>0</v>
      </c>
      <c r="O286" s="36">
        <f>VLOOKUP(H286,'Metales Pesados 2025'!H286:CJ775,81,FALSE)</f>
        <v>0</v>
      </c>
      <c r="P286" s="60">
        <f>VLOOKUP(H286,'Metales Pesados 2025'!H286:CW775,94,FALSE)</f>
        <v>0</v>
      </c>
    </row>
    <row r="287" spans="1:16" ht="13.05" customHeight="1" x14ac:dyDescent="0.2">
      <c r="A287" s="46" t="s">
        <v>169</v>
      </c>
      <c r="B287" s="46" t="s">
        <v>338</v>
      </c>
      <c r="C287" s="91">
        <v>400</v>
      </c>
      <c r="D287" s="46" t="s">
        <v>634</v>
      </c>
      <c r="E287" s="46" t="s">
        <v>169</v>
      </c>
      <c r="F287" s="46" t="s">
        <v>169</v>
      </c>
      <c r="G287" s="47" t="s">
        <v>33</v>
      </c>
      <c r="H287" s="71">
        <v>130</v>
      </c>
      <c r="I287" s="49" t="s">
        <v>342</v>
      </c>
      <c r="J287" s="64">
        <f>VLOOKUP(H287,'Metales Pesados 2025'!H287:W776,16,FALSE)</f>
        <v>0</v>
      </c>
      <c r="K287" s="36">
        <f>VLOOKUP(H287,'Metales Pesados 2025'!H287:AJ776,29,FALSE)</f>
        <v>0</v>
      </c>
      <c r="L287" s="60">
        <f>VLOOKUP(H287,'Metales Pesados 2025'!H287:AW776,42,FALSE)</f>
        <v>0</v>
      </c>
      <c r="M287" s="36">
        <f>VLOOKUP(H287,'Metales Pesados 2025'!H287:BJ776,55,FALSE)</f>
        <v>0</v>
      </c>
      <c r="N287" s="36">
        <f>VLOOKUP(H287,'Metales Pesados 2025'!H287:BW776,68,FALSE)</f>
        <v>0</v>
      </c>
      <c r="O287" s="36">
        <f>VLOOKUP(H287,'Metales Pesados 2025'!H287:CJ776,81,FALSE)</f>
        <v>0</v>
      </c>
      <c r="P287" s="60">
        <f>VLOOKUP(H287,'Metales Pesados 2025'!H287:CW776,94,FALSE)</f>
        <v>0</v>
      </c>
    </row>
    <row r="288" spans="1:16" ht="13.05" customHeight="1" x14ac:dyDescent="0.2">
      <c r="A288" s="46" t="s">
        <v>169</v>
      </c>
      <c r="B288" s="46" t="s">
        <v>338</v>
      </c>
      <c r="C288" s="91">
        <v>400</v>
      </c>
      <c r="D288" s="46" t="s">
        <v>634</v>
      </c>
      <c r="E288" s="46" t="s">
        <v>169</v>
      </c>
      <c r="F288" s="46" t="s">
        <v>169</v>
      </c>
      <c r="G288" s="47" t="s">
        <v>33</v>
      </c>
      <c r="H288" s="71">
        <v>131</v>
      </c>
      <c r="I288" s="49" t="s">
        <v>343</v>
      </c>
      <c r="J288" s="64">
        <f>VLOOKUP(H288,'Metales Pesados 2025'!H288:W777,16,FALSE)</f>
        <v>0</v>
      </c>
      <c r="K288" s="36">
        <f>VLOOKUP(H288,'Metales Pesados 2025'!H288:AJ777,29,FALSE)</f>
        <v>0</v>
      </c>
      <c r="L288" s="60">
        <f>VLOOKUP(H288,'Metales Pesados 2025'!H288:AW777,42,FALSE)</f>
        <v>0</v>
      </c>
      <c r="M288" s="36">
        <f>VLOOKUP(H288,'Metales Pesados 2025'!H288:BJ777,55,FALSE)</f>
        <v>0</v>
      </c>
      <c r="N288" s="36">
        <f>VLOOKUP(H288,'Metales Pesados 2025'!H288:BW777,68,FALSE)</f>
        <v>0</v>
      </c>
      <c r="O288" s="36">
        <f>VLOOKUP(H288,'Metales Pesados 2025'!H288:CJ777,81,FALSE)</f>
        <v>0</v>
      </c>
      <c r="P288" s="60">
        <f>VLOOKUP(H288,'Metales Pesados 2025'!H288:CW777,94,FALSE)</f>
        <v>0</v>
      </c>
    </row>
    <row r="289" spans="1:16" ht="13.05" customHeight="1" x14ac:dyDescent="0.2">
      <c r="A289" s="46" t="s">
        <v>169</v>
      </c>
      <c r="B289" s="46" t="s">
        <v>344</v>
      </c>
      <c r="C289" s="91">
        <v>400</v>
      </c>
      <c r="D289" s="46" t="s">
        <v>634</v>
      </c>
      <c r="E289" s="46" t="s">
        <v>169</v>
      </c>
      <c r="F289" s="46" t="s">
        <v>169</v>
      </c>
      <c r="G289" s="47" t="s">
        <v>33</v>
      </c>
      <c r="H289" s="71">
        <v>157</v>
      </c>
      <c r="I289" s="49" t="s">
        <v>345</v>
      </c>
      <c r="J289" s="64">
        <f>VLOOKUP(H289,'Metales Pesados 2025'!H289:W778,16,FALSE)</f>
        <v>0</v>
      </c>
      <c r="K289" s="36">
        <f>VLOOKUP(H289,'Metales Pesados 2025'!H289:AJ778,29,FALSE)</f>
        <v>0</v>
      </c>
      <c r="L289" s="60">
        <f>VLOOKUP(H289,'Metales Pesados 2025'!H289:AW778,42,FALSE)</f>
        <v>0</v>
      </c>
      <c r="M289" s="36">
        <f>VLOOKUP(H289,'Metales Pesados 2025'!H289:BJ778,55,FALSE)</f>
        <v>0</v>
      </c>
      <c r="N289" s="36">
        <f>VLOOKUP(H289,'Metales Pesados 2025'!H289:BW778,68,FALSE)</f>
        <v>0</v>
      </c>
      <c r="O289" s="36">
        <f>VLOOKUP(H289,'Metales Pesados 2025'!H289:CJ778,81,FALSE)</f>
        <v>0</v>
      </c>
      <c r="P289" s="60">
        <f>VLOOKUP(H289,'Metales Pesados 2025'!H289:CW778,94,FALSE)</f>
        <v>0</v>
      </c>
    </row>
    <row r="290" spans="1:16" s="6" customFormat="1" ht="13.05" customHeight="1" x14ac:dyDescent="0.2">
      <c r="A290" s="46" t="s">
        <v>169</v>
      </c>
      <c r="B290" s="46" t="s">
        <v>344</v>
      </c>
      <c r="C290" s="91">
        <v>400</v>
      </c>
      <c r="D290" s="46" t="s">
        <v>634</v>
      </c>
      <c r="E290" s="46" t="s">
        <v>169</v>
      </c>
      <c r="F290" s="46" t="s">
        <v>169</v>
      </c>
      <c r="G290" s="47" t="s">
        <v>33</v>
      </c>
      <c r="H290" s="71">
        <v>158</v>
      </c>
      <c r="I290" s="49" t="s">
        <v>346</v>
      </c>
      <c r="J290" s="64">
        <f>VLOOKUP(H290,'Metales Pesados 2025'!H290:W779,16,FALSE)</f>
        <v>0</v>
      </c>
      <c r="K290" s="36">
        <f>VLOOKUP(H290,'Metales Pesados 2025'!H290:AJ779,29,FALSE)</f>
        <v>0</v>
      </c>
      <c r="L290" s="60">
        <f>VLOOKUP(H290,'Metales Pesados 2025'!H290:AW779,42,FALSE)</f>
        <v>0</v>
      </c>
      <c r="M290" s="36">
        <f>VLOOKUP(H290,'Metales Pesados 2025'!H290:BJ779,55,FALSE)</f>
        <v>0</v>
      </c>
      <c r="N290" s="36">
        <f>VLOOKUP(H290,'Metales Pesados 2025'!H290:BW779,68,FALSE)</f>
        <v>0</v>
      </c>
      <c r="O290" s="36">
        <f>VLOOKUP(H290,'Metales Pesados 2025'!H290:CJ779,81,FALSE)</f>
        <v>0</v>
      </c>
      <c r="P290" s="60">
        <f>VLOOKUP(H290,'Metales Pesados 2025'!H290:CW779,94,FALSE)</f>
        <v>0</v>
      </c>
    </row>
    <row r="291" spans="1:16" ht="13.05" customHeight="1" x14ac:dyDescent="0.2">
      <c r="A291" s="46" t="s">
        <v>169</v>
      </c>
      <c r="B291" s="46" t="s">
        <v>347</v>
      </c>
      <c r="C291" s="91">
        <v>400</v>
      </c>
      <c r="D291" s="46" t="s">
        <v>634</v>
      </c>
      <c r="E291" s="46" t="s">
        <v>169</v>
      </c>
      <c r="F291" s="46" t="s">
        <v>348</v>
      </c>
      <c r="G291" s="47" t="s">
        <v>135</v>
      </c>
      <c r="H291" s="71">
        <v>146</v>
      </c>
      <c r="I291" s="49" t="s">
        <v>348</v>
      </c>
      <c r="J291" s="64">
        <f>VLOOKUP(H291,'Metales Pesados 2025'!H291:W780,16,FALSE)</f>
        <v>917</v>
      </c>
      <c r="K291" s="36">
        <f>VLOOKUP(H291,'Metales Pesados 2025'!H291:AJ780,29,FALSE)</f>
        <v>3</v>
      </c>
      <c r="L291" s="60">
        <f>VLOOKUP(H291,'Metales Pesados 2025'!H291:AW780,42,FALSE)</f>
        <v>837</v>
      </c>
      <c r="M291" s="36">
        <f>VLOOKUP(H291,'Metales Pesados 2025'!H291:BJ780,55,FALSE)</f>
        <v>0</v>
      </c>
      <c r="N291" s="36">
        <f>VLOOKUP(H291,'Metales Pesados 2025'!H291:BW780,68,FALSE)</f>
        <v>0</v>
      </c>
      <c r="O291" s="36">
        <f>VLOOKUP(H291,'Metales Pesados 2025'!H291:CJ780,81,FALSE)</f>
        <v>0</v>
      </c>
      <c r="P291" s="60">
        <f>VLOOKUP(H291,'Metales Pesados 2025'!H291:CW780,94,FALSE)</f>
        <v>0</v>
      </c>
    </row>
    <row r="292" spans="1:16" ht="13.05" customHeight="1" x14ac:dyDescent="0.2">
      <c r="A292" s="46" t="s">
        <v>169</v>
      </c>
      <c r="B292" s="46" t="s">
        <v>347</v>
      </c>
      <c r="C292" s="91">
        <v>400</v>
      </c>
      <c r="D292" s="46" t="s">
        <v>634</v>
      </c>
      <c r="E292" s="46" t="s">
        <v>169</v>
      </c>
      <c r="F292" s="46" t="s">
        <v>348</v>
      </c>
      <c r="G292" s="47" t="s">
        <v>33</v>
      </c>
      <c r="H292" s="71">
        <v>147</v>
      </c>
      <c r="I292" s="49" t="s">
        <v>349</v>
      </c>
      <c r="J292" s="64">
        <f>VLOOKUP(H292,'Metales Pesados 2025'!H292:W781,16,FALSE)</f>
        <v>146</v>
      </c>
      <c r="K292" s="36">
        <f>VLOOKUP(H292,'Metales Pesados 2025'!H292:AJ781,29,FALSE)</f>
        <v>0</v>
      </c>
      <c r="L292" s="60">
        <f>VLOOKUP(H292,'Metales Pesados 2025'!H292:AW781,42,FALSE)</f>
        <v>129</v>
      </c>
      <c r="M292" s="36">
        <f>VLOOKUP(H292,'Metales Pesados 2025'!H292:BJ781,55,FALSE)</f>
        <v>0</v>
      </c>
      <c r="N292" s="36">
        <f>VLOOKUP(H292,'Metales Pesados 2025'!H292:BW781,68,FALSE)</f>
        <v>0</v>
      </c>
      <c r="O292" s="36">
        <f>VLOOKUP(H292,'Metales Pesados 2025'!H292:CJ781,81,FALSE)</f>
        <v>0</v>
      </c>
      <c r="P292" s="60">
        <f>VLOOKUP(H292,'Metales Pesados 2025'!H292:CW781,94,FALSE)</f>
        <v>0</v>
      </c>
    </row>
    <row r="293" spans="1:16" ht="13.05" customHeight="1" x14ac:dyDescent="0.2">
      <c r="A293" s="46" t="s">
        <v>169</v>
      </c>
      <c r="B293" s="46" t="s">
        <v>347</v>
      </c>
      <c r="C293" s="91">
        <v>400</v>
      </c>
      <c r="D293" s="46" t="s">
        <v>634</v>
      </c>
      <c r="E293" s="46" t="s">
        <v>169</v>
      </c>
      <c r="F293" s="46" t="s">
        <v>348</v>
      </c>
      <c r="G293" s="47" t="s">
        <v>33</v>
      </c>
      <c r="H293" s="71">
        <v>149</v>
      </c>
      <c r="I293" s="49" t="s">
        <v>350</v>
      </c>
      <c r="J293" s="64">
        <f>VLOOKUP(H293,'Metales Pesados 2025'!H293:W782,16,FALSE)</f>
        <v>352</v>
      </c>
      <c r="K293" s="36">
        <f>VLOOKUP(H293,'Metales Pesados 2025'!H293:AJ782,29,FALSE)</f>
        <v>0</v>
      </c>
      <c r="L293" s="60">
        <f>VLOOKUP(H293,'Metales Pesados 2025'!H293:AW782,42,FALSE)</f>
        <v>298</v>
      </c>
      <c r="M293" s="36">
        <f>VLOOKUP(H293,'Metales Pesados 2025'!H293:BJ782,55,FALSE)</f>
        <v>0</v>
      </c>
      <c r="N293" s="36">
        <f>VLOOKUP(H293,'Metales Pesados 2025'!H293:BW782,68,FALSE)</f>
        <v>0</v>
      </c>
      <c r="O293" s="36">
        <f>VLOOKUP(H293,'Metales Pesados 2025'!H293:CJ782,81,FALSE)</f>
        <v>0</v>
      </c>
      <c r="P293" s="60">
        <f>VLOOKUP(H293,'Metales Pesados 2025'!H293:CW782,94,FALSE)</f>
        <v>0</v>
      </c>
    </row>
    <row r="294" spans="1:16" ht="13.05" customHeight="1" x14ac:dyDescent="0.2">
      <c r="A294" s="46" t="s">
        <v>169</v>
      </c>
      <c r="B294" s="46" t="s">
        <v>347</v>
      </c>
      <c r="C294" s="91">
        <v>400</v>
      </c>
      <c r="D294" s="46" t="s">
        <v>634</v>
      </c>
      <c r="E294" s="46" t="s">
        <v>169</v>
      </c>
      <c r="F294" s="46" t="s">
        <v>348</v>
      </c>
      <c r="G294" s="47" t="s">
        <v>33</v>
      </c>
      <c r="H294" s="71">
        <v>148</v>
      </c>
      <c r="I294" s="49" t="s">
        <v>278</v>
      </c>
      <c r="J294" s="64">
        <f>VLOOKUP(H294,'Metales Pesados 2025'!H294:W783,16,FALSE)</f>
        <v>272</v>
      </c>
      <c r="K294" s="36">
        <f>VLOOKUP(H294,'Metales Pesados 2025'!H294:AJ783,29,FALSE)</f>
        <v>0</v>
      </c>
      <c r="L294" s="60">
        <f>VLOOKUP(H294,'Metales Pesados 2025'!H294:AW783,42,FALSE)</f>
        <v>240</v>
      </c>
      <c r="M294" s="36">
        <f>VLOOKUP(H294,'Metales Pesados 2025'!H294:BJ783,55,FALSE)</f>
        <v>0</v>
      </c>
      <c r="N294" s="36">
        <f>VLOOKUP(H294,'Metales Pesados 2025'!H294:BW783,68,FALSE)</f>
        <v>0</v>
      </c>
      <c r="O294" s="36">
        <f>VLOOKUP(H294,'Metales Pesados 2025'!H294:CJ783,81,FALSE)</f>
        <v>0</v>
      </c>
      <c r="P294" s="60">
        <f>VLOOKUP(H294,'Metales Pesados 2025'!H294:CW783,94,FALSE)</f>
        <v>0</v>
      </c>
    </row>
    <row r="295" spans="1:16" ht="13.05" customHeight="1" x14ac:dyDescent="0.2">
      <c r="A295" s="46" t="s">
        <v>169</v>
      </c>
      <c r="B295" s="46" t="s">
        <v>332</v>
      </c>
      <c r="C295" s="91">
        <v>400</v>
      </c>
      <c r="D295" s="46" t="s">
        <v>634</v>
      </c>
      <c r="E295" s="46" t="s">
        <v>169</v>
      </c>
      <c r="F295" s="46" t="s">
        <v>348</v>
      </c>
      <c r="G295" s="47" t="s">
        <v>33</v>
      </c>
      <c r="H295" s="71">
        <v>145</v>
      </c>
      <c r="I295" s="49" t="s">
        <v>351</v>
      </c>
      <c r="J295" s="64">
        <f>VLOOKUP(H295,'Metales Pesados 2025'!H295:W784,16,FALSE)</f>
        <v>96</v>
      </c>
      <c r="K295" s="36">
        <f>VLOOKUP(H295,'Metales Pesados 2025'!H295:AJ784,29,FALSE)</f>
        <v>0</v>
      </c>
      <c r="L295" s="60">
        <f>VLOOKUP(H295,'Metales Pesados 2025'!H295:AW784,42,FALSE)</f>
        <v>80</v>
      </c>
      <c r="M295" s="36">
        <f>VLOOKUP(H295,'Metales Pesados 2025'!H295:BJ784,55,FALSE)</f>
        <v>0</v>
      </c>
      <c r="N295" s="36">
        <f>VLOOKUP(H295,'Metales Pesados 2025'!H295:BW784,68,FALSE)</f>
        <v>0</v>
      </c>
      <c r="O295" s="36">
        <f>VLOOKUP(H295,'Metales Pesados 2025'!H295:CJ784,81,FALSE)</f>
        <v>0</v>
      </c>
      <c r="P295" s="60">
        <f>VLOOKUP(H295,'Metales Pesados 2025'!H295:CW784,94,FALSE)</f>
        <v>0</v>
      </c>
    </row>
    <row r="296" spans="1:16" ht="13.05" customHeight="1" x14ac:dyDescent="0.2">
      <c r="A296" s="46" t="s">
        <v>169</v>
      </c>
      <c r="B296" s="46" t="s">
        <v>332</v>
      </c>
      <c r="C296" s="91">
        <v>400</v>
      </c>
      <c r="D296" s="46" t="s">
        <v>634</v>
      </c>
      <c r="E296" s="46" t="s">
        <v>169</v>
      </c>
      <c r="F296" s="46" t="s">
        <v>348</v>
      </c>
      <c r="G296" s="47" t="s">
        <v>33</v>
      </c>
      <c r="H296" s="71">
        <v>142</v>
      </c>
      <c r="I296" s="49" t="s">
        <v>352</v>
      </c>
      <c r="J296" s="64">
        <f>VLOOKUP(H296,'Metales Pesados 2025'!H296:W785,16,FALSE)</f>
        <v>141</v>
      </c>
      <c r="K296" s="36">
        <f>VLOOKUP(H296,'Metales Pesados 2025'!H296:AJ785,29,FALSE)</f>
        <v>0</v>
      </c>
      <c r="L296" s="60">
        <f>VLOOKUP(H296,'Metales Pesados 2025'!H296:AW785,42,FALSE)</f>
        <v>123</v>
      </c>
      <c r="M296" s="36">
        <f>VLOOKUP(H296,'Metales Pesados 2025'!H296:BJ785,55,FALSE)</f>
        <v>0</v>
      </c>
      <c r="N296" s="36">
        <f>VLOOKUP(H296,'Metales Pesados 2025'!H296:BW785,68,FALSE)</f>
        <v>0</v>
      </c>
      <c r="O296" s="36">
        <f>VLOOKUP(H296,'Metales Pesados 2025'!H296:CJ785,81,FALSE)</f>
        <v>0</v>
      </c>
      <c r="P296" s="60">
        <f>VLOOKUP(H296,'Metales Pesados 2025'!H296:CW785,94,FALSE)</f>
        <v>0</v>
      </c>
    </row>
    <row r="297" spans="1:16" ht="13.05" customHeight="1" x14ac:dyDescent="0.2">
      <c r="A297" s="46" t="s">
        <v>169</v>
      </c>
      <c r="B297" s="46" t="s">
        <v>332</v>
      </c>
      <c r="C297" s="91">
        <v>400</v>
      </c>
      <c r="D297" s="46" t="s">
        <v>634</v>
      </c>
      <c r="E297" s="46" t="s">
        <v>169</v>
      </c>
      <c r="F297" s="46" t="s">
        <v>348</v>
      </c>
      <c r="G297" s="47" t="s">
        <v>33</v>
      </c>
      <c r="H297" s="71">
        <v>144</v>
      </c>
      <c r="I297" s="49" t="s">
        <v>353</v>
      </c>
      <c r="J297" s="64">
        <f>VLOOKUP(H297,'Metales Pesados 2025'!H297:W786,16,FALSE)</f>
        <v>247</v>
      </c>
      <c r="K297" s="36">
        <f>VLOOKUP(H297,'Metales Pesados 2025'!H297:AJ786,29,FALSE)</f>
        <v>0</v>
      </c>
      <c r="L297" s="60">
        <f>VLOOKUP(H297,'Metales Pesados 2025'!H297:AW786,42,FALSE)</f>
        <v>225</v>
      </c>
      <c r="M297" s="36">
        <f>VLOOKUP(H297,'Metales Pesados 2025'!H297:BJ786,55,FALSE)</f>
        <v>0</v>
      </c>
      <c r="N297" s="36">
        <f>VLOOKUP(H297,'Metales Pesados 2025'!H297:BW786,68,FALSE)</f>
        <v>0</v>
      </c>
      <c r="O297" s="36">
        <f>VLOOKUP(H297,'Metales Pesados 2025'!H297:CJ786,81,FALSE)</f>
        <v>0</v>
      </c>
      <c r="P297" s="60">
        <f>VLOOKUP(H297,'Metales Pesados 2025'!H297:CW786,94,FALSE)</f>
        <v>0</v>
      </c>
    </row>
    <row r="298" spans="1:16" s="7" customFormat="1" ht="13.05" customHeight="1" x14ac:dyDescent="0.2">
      <c r="A298" s="46" t="s">
        <v>169</v>
      </c>
      <c r="B298" s="46" t="s">
        <v>332</v>
      </c>
      <c r="C298" s="91">
        <v>400</v>
      </c>
      <c r="D298" s="46" t="s">
        <v>634</v>
      </c>
      <c r="E298" s="46" t="s">
        <v>169</v>
      </c>
      <c r="F298" s="46" t="s">
        <v>348</v>
      </c>
      <c r="G298" s="47" t="s">
        <v>33</v>
      </c>
      <c r="H298" s="71">
        <v>143</v>
      </c>
      <c r="I298" s="49" t="s">
        <v>354</v>
      </c>
      <c r="J298" s="64">
        <f>VLOOKUP(H298,'Metales Pesados 2025'!H298:W787,16,FALSE)</f>
        <v>108</v>
      </c>
      <c r="K298" s="36">
        <f>VLOOKUP(H298,'Metales Pesados 2025'!H298:AJ787,29,FALSE)</f>
        <v>0</v>
      </c>
      <c r="L298" s="60">
        <f>VLOOKUP(H298,'Metales Pesados 2025'!H298:AW787,42,FALSE)</f>
        <v>82</v>
      </c>
      <c r="M298" s="36">
        <f>VLOOKUP(H298,'Metales Pesados 2025'!H298:BJ787,55,FALSE)</f>
        <v>0</v>
      </c>
      <c r="N298" s="36">
        <f>VLOOKUP(H298,'Metales Pesados 2025'!H298:BW787,68,FALSE)</f>
        <v>0</v>
      </c>
      <c r="O298" s="36">
        <f>VLOOKUP(H298,'Metales Pesados 2025'!H298:CJ787,81,FALSE)</f>
        <v>0</v>
      </c>
      <c r="P298" s="60">
        <f>VLOOKUP(H298,'Metales Pesados 2025'!H298:CW787,94,FALSE)</f>
        <v>0</v>
      </c>
    </row>
    <row r="299" spans="1:16" ht="13.05" customHeight="1" x14ac:dyDescent="0.2">
      <c r="A299" s="46" t="s">
        <v>169</v>
      </c>
      <c r="B299" s="46" t="s">
        <v>355</v>
      </c>
      <c r="C299" s="91">
        <v>400</v>
      </c>
      <c r="D299" s="46" t="s">
        <v>634</v>
      </c>
      <c r="E299" s="46" t="s">
        <v>169</v>
      </c>
      <c r="F299" s="46" t="s">
        <v>356</v>
      </c>
      <c r="G299" s="47" t="s">
        <v>135</v>
      </c>
      <c r="H299" s="71">
        <v>135</v>
      </c>
      <c r="I299" s="49" t="s">
        <v>357</v>
      </c>
      <c r="J299" s="64">
        <f>VLOOKUP(H299,'Metales Pesados 2025'!H299:W788,16,FALSE)</f>
        <v>8</v>
      </c>
      <c r="K299" s="36">
        <f>VLOOKUP(H299,'Metales Pesados 2025'!H299:AJ788,29,FALSE)</f>
        <v>0</v>
      </c>
      <c r="L299" s="60">
        <f>VLOOKUP(H299,'Metales Pesados 2025'!H299:AW788,42,FALSE)</f>
        <v>4</v>
      </c>
      <c r="M299" s="36">
        <f>VLOOKUP(H299,'Metales Pesados 2025'!H299:BJ788,55,FALSE)</f>
        <v>0</v>
      </c>
      <c r="N299" s="36">
        <f>VLOOKUP(H299,'Metales Pesados 2025'!H299:BW788,68,FALSE)</f>
        <v>0</v>
      </c>
      <c r="O299" s="36">
        <f>VLOOKUP(H299,'Metales Pesados 2025'!H299:CJ788,81,FALSE)</f>
        <v>0</v>
      </c>
      <c r="P299" s="60">
        <f>VLOOKUP(H299,'Metales Pesados 2025'!H299:CW788,94,FALSE)</f>
        <v>0</v>
      </c>
    </row>
    <row r="300" spans="1:16" ht="13.05" customHeight="1" x14ac:dyDescent="0.2">
      <c r="A300" s="46" t="s">
        <v>169</v>
      </c>
      <c r="B300" s="46" t="s">
        <v>355</v>
      </c>
      <c r="C300" s="91">
        <v>400</v>
      </c>
      <c r="D300" s="46" t="s">
        <v>634</v>
      </c>
      <c r="E300" s="46" t="s">
        <v>169</v>
      </c>
      <c r="F300" s="46" t="s">
        <v>356</v>
      </c>
      <c r="G300" s="47" t="s">
        <v>33</v>
      </c>
      <c r="H300" s="71">
        <v>134</v>
      </c>
      <c r="I300" s="49" t="s">
        <v>358</v>
      </c>
      <c r="J300" s="64">
        <f>VLOOKUP(H300,'Metales Pesados 2025'!H300:W789,16,FALSE)</f>
        <v>3</v>
      </c>
      <c r="K300" s="36">
        <f>VLOOKUP(H300,'Metales Pesados 2025'!H300:AJ789,29,FALSE)</f>
        <v>0</v>
      </c>
      <c r="L300" s="60">
        <f>VLOOKUP(H300,'Metales Pesados 2025'!H300:AW789,42,FALSE)</f>
        <v>3</v>
      </c>
      <c r="M300" s="36">
        <f>VLOOKUP(H300,'Metales Pesados 2025'!H300:BJ789,55,FALSE)</f>
        <v>0</v>
      </c>
      <c r="N300" s="36">
        <f>VLOOKUP(H300,'Metales Pesados 2025'!H300:BW789,68,FALSE)</f>
        <v>0</v>
      </c>
      <c r="O300" s="36">
        <f>VLOOKUP(H300,'Metales Pesados 2025'!H300:CJ789,81,FALSE)</f>
        <v>0</v>
      </c>
      <c r="P300" s="60">
        <f>VLOOKUP(H300,'Metales Pesados 2025'!H300:CW789,94,FALSE)</f>
        <v>0</v>
      </c>
    </row>
    <row r="301" spans="1:16" ht="13.05" customHeight="1" x14ac:dyDescent="0.2">
      <c r="A301" s="46" t="s">
        <v>169</v>
      </c>
      <c r="B301" s="46" t="s">
        <v>340</v>
      </c>
      <c r="C301" s="91">
        <v>400</v>
      </c>
      <c r="D301" s="46" t="s">
        <v>634</v>
      </c>
      <c r="E301" s="46" t="s">
        <v>169</v>
      </c>
      <c r="F301" s="46" t="s">
        <v>356</v>
      </c>
      <c r="G301" s="47" t="s">
        <v>33</v>
      </c>
      <c r="H301" s="71">
        <v>160</v>
      </c>
      <c r="I301" s="49" t="s">
        <v>359</v>
      </c>
      <c r="J301" s="64">
        <f>VLOOKUP(H301,'Metales Pesados 2025'!H301:W790,16,FALSE)</f>
        <v>0</v>
      </c>
      <c r="K301" s="36">
        <f>VLOOKUP(H301,'Metales Pesados 2025'!H301:AJ790,29,FALSE)</f>
        <v>0</v>
      </c>
      <c r="L301" s="60">
        <f>VLOOKUP(H301,'Metales Pesados 2025'!H301:AW790,42,FALSE)</f>
        <v>0</v>
      </c>
      <c r="M301" s="36">
        <f>VLOOKUP(H301,'Metales Pesados 2025'!H301:BJ790,55,FALSE)</f>
        <v>0</v>
      </c>
      <c r="N301" s="36">
        <f>VLOOKUP(H301,'Metales Pesados 2025'!H301:BW790,68,FALSE)</f>
        <v>0</v>
      </c>
      <c r="O301" s="36">
        <f>VLOOKUP(H301,'Metales Pesados 2025'!H301:CJ790,81,FALSE)</f>
        <v>0</v>
      </c>
      <c r="P301" s="60">
        <f>VLOOKUP(H301,'Metales Pesados 2025'!H301:CW790,94,FALSE)</f>
        <v>0</v>
      </c>
    </row>
    <row r="302" spans="1:16" s="6" customFormat="1" ht="13.05" customHeight="1" x14ac:dyDescent="0.2">
      <c r="A302" s="46" t="s">
        <v>169</v>
      </c>
      <c r="B302" s="46" t="s">
        <v>355</v>
      </c>
      <c r="C302" s="91">
        <v>400</v>
      </c>
      <c r="D302" s="46" t="s">
        <v>634</v>
      </c>
      <c r="E302" s="46" t="s">
        <v>169</v>
      </c>
      <c r="F302" s="46" t="s">
        <v>356</v>
      </c>
      <c r="G302" s="47" t="s">
        <v>33</v>
      </c>
      <c r="H302" s="71">
        <v>28768</v>
      </c>
      <c r="I302" s="49" t="s">
        <v>360</v>
      </c>
      <c r="J302" s="64">
        <f>VLOOKUP(H302,'Metales Pesados 2025'!H302:W791,16,FALSE)</f>
        <v>0</v>
      </c>
      <c r="K302" s="36">
        <f>VLOOKUP(H302,'Metales Pesados 2025'!H302:AJ791,29,FALSE)</f>
        <v>0</v>
      </c>
      <c r="L302" s="60">
        <f>VLOOKUP(H302,'Metales Pesados 2025'!H302:AW791,42,FALSE)</f>
        <v>0</v>
      </c>
      <c r="M302" s="36">
        <f>VLOOKUP(H302,'Metales Pesados 2025'!H302:BJ791,55,FALSE)</f>
        <v>0</v>
      </c>
      <c r="N302" s="36">
        <f>VLOOKUP(H302,'Metales Pesados 2025'!H302:BW791,68,FALSE)</f>
        <v>0</v>
      </c>
      <c r="O302" s="36">
        <f>VLOOKUP(H302,'Metales Pesados 2025'!H302:CJ791,81,FALSE)</f>
        <v>0</v>
      </c>
      <c r="P302" s="60">
        <f>VLOOKUP(H302,'Metales Pesados 2025'!H302:CW791,94,FALSE)</f>
        <v>0</v>
      </c>
    </row>
    <row r="303" spans="1:16" ht="13.05" customHeight="1" x14ac:dyDescent="0.2">
      <c r="A303" s="46" t="s">
        <v>169</v>
      </c>
      <c r="B303" s="46" t="s">
        <v>361</v>
      </c>
      <c r="C303" s="91">
        <v>400</v>
      </c>
      <c r="D303" s="46" t="s">
        <v>634</v>
      </c>
      <c r="E303" s="46" t="s">
        <v>169</v>
      </c>
      <c r="F303" s="46" t="s">
        <v>356</v>
      </c>
      <c r="G303" s="47" t="s">
        <v>135</v>
      </c>
      <c r="H303" s="71">
        <v>132</v>
      </c>
      <c r="I303" s="49" t="s">
        <v>362</v>
      </c>
      <c r="J303" s="64">
        <f>VLOOKUP(H303,'Metales Pesados 2025'!H303:W792,16,FALSE)</f>
        <v>0</v>
      </c>
      <c r="K303" s="36">
        <f>VLOOKUP(H303,'Metales Pesados 2025'!H303:AJ792,29,FALSE)</f>
        <v>0</v>
      </c>
      <c r="L303" s="60">
        <f>VLOOKUP(H303,'Metales Pesados 2025'!H303:AW792,42,FALSE)</f>
        <v>0</v>
      </c>
      <c r="M303" s="36">
        <f>VLOOKUP(H303,'Metales Pesados 2025'!H303:BJ792,55,FALSE)</f>
        <v>0</v>
      </c>
      <c r="N303" s="36">
        <f>VLOOKUP(H303,'Metales Pesados 2025'!H303:BW792,68,FALSE)</f>
        <v>0</v>
      </c>
      <c r="O303" s="36">
        <f>VLOOKUP(H303,'Metales Pesados 2025'!H303:CJ792,81,FALSE)</f>
        <v>0</v>
      </c>
      <c r="P303" s="60">
        <f>VLOOKUP(H303,'Metales Pesados 2025'!H303:CW792,94,FALSE)</f>
        <v>0</v>
      </c>
    </row>
    <row r="304" spans="1:16" ht="13.05" customHeight="1" x14ac:dyDescent="0.2">
      <c r="A304" s="46" t="s">
        <v>169</v>
      </c>
      <c r="B304" s="46" t="s">
        <v>361</v>
      </c>
      <c r="C304" s="91">
        <v>400</v>
      </c>
      <c r="D304" s="46" t="s">
        <v>634</v>
      </c>
      <c r="E304" s="46" t="s">
        <v>169</v>
      </c>
      <c r="F304" s="46" t="s">
        <v>356</v>
      </c>
      <c r="G304" s="47" t="s">
        <v>33</v>
      </c>
      <c r="H304" s="71">
        <v>133</v>
      </c>
      <c r="I304" s="49" t="s">
        <v>363</v>
      </c>
      <c r="J304" s="64">
        <f>VLOOKUP(H304,'Metales Pesados 2025'!H304:W793,16,FALSE)</f>
        <v>0</v>
      </c>
      <c r="K304" s="36">
        <f>VLOOKUP(H304,'Metales Pesados 2025'!H304:AJ793,29,FALSE)</f>
        <v>0</v>
      </c>
      <c r="L304" s="60">
        <f>VLOOKUP(H304,'Metales Pesados 2025'!H304:AW793,42,FALSE)</f>
        <v>0</v>
      </c>
      <c r="M304" s="36">
        <f>VLOOKUP(H304,'Metales Pesados 2025'!H304:BJ793,55,FALSE)</f>
        <v>0</v>
      </c>
      <c r="N304" s="36">
        <f>VLOOKUP(H304,'Metales Pesados 2025'!H304:BW793,68,FALSE)</f>
        <v>0</v>
      </c>
      <c r="O304" s="36">
        <f>VLOOKUP(H304,'Metales Pesados 2025'!H304:CJ793,81,FALSE)</f>
        <v>0</v>
      </c>
      <c r="P304" s="60">
        <f>VLOOKUP(H304,'Metales Pesados 2025'!H304:CW793,94,FALSE)</f>
        <v>0</v>
      </c>
    </row>
    <row r="305" spans="1:16" ht="13.05" customHeight="1" x14ac:dyDescent="0.2">
      <c r="A305" s="46" t="s">
        <v>15</v>
      </c>
      <c r="B305" s="46" t="s">
        <v>16</v>
      </c>
      <c r="C305" s="91">
        <v>401</v>
      </c>
      <c r="D305" s="46" t="s">
        <v>16</v>
      </c>
      <c r="E305" s="46" t="s">
        <v>15</v>
      </c>
      <c r="F305" s="46" t="s">
        <v>16</v>
      </c>
      <c r="G305" s="47" t="s">
        <v>135</v>
      </c>
      <c r="H305" s="70">
        <v>211</v>
      </c>
      <c r="I305" s="49" t="s">
        <v>364</v>
      </c>
      <c r="J305" s="64">
        <f>VLOOKUP(H305,'Metales Pesados 2025'!H305:W794,16,FALSE)</f>
        <v>3</v>
      </c>
      <c r="K305" s="36">
        <f>VLOOKUP(H305,'Metales Pesados 2025'!H305:AJ794,29,FALSE)</f>
        <v>0</v>
      </c>
      <c r="L305" s="60">
        <f>VLOOKUP(H305,'Metales Pesados 2025'!H305:AW794,42,FALSE)</f>
        <v>3</v>
      </c>
      <c r="M305" s="36">
        <f>VLOOKUP(H305,'Metales Pesados 2025'!H305:BJ794,55,FALSE)</f>
        <v>0</v>
      </c>
      <c r="N305" s="36">
        <f>VLOOKUP(H305,'Metales Pesados 2025'!H305:BW794,68,FALSE)</f>
        <v>0</v>
      </c>
      <c r="O305" s="36">
        <f>VLOOKUP(H305,'Metales Pesados 2025'!H305:CJ794,81,FALSE)</f>
        <v>0</v>
      </c>
      <c r="P305" s="60">
        <f>VLOOKUP(H305,'Metales Pesados 2025'!H305:CW794,94,FALSE)</f>
        <v>0</v>
      </c>
    </row>
    <row r="306" spans="1:16" ht="13.05" customHeight="1" x14ac:dyDescent="0.2">
      <c r="A306" s="46" t="s">
        <v>15</v>
      </c>
      <c r="B306" s="46" t="s">
        <v>16</v>
      </c>
      <c r="C306" s="91">
        <v>401</v>
      </c>
      <c r="D306" s="46" t="s">
        <v>16</v>
      </c>
      <c r="E306" s="46" t="s">
        <v>15</v>
      </c>
      <c r="F306" s="46" t="s">
        <v>16</v>
      </c>
      <c r="G306" s="47" t="s">
        <v>31</v>
      </c>
      <c r="H306" s="70">
        <v>7325</v>
      </c>
      <c r="I306" s="49" t="s">
        <v>365</v>
      </c>
      <c r="J306" s="64">
        <f>VLOOKUP(H306,'Metales Pesados 2025'!H306:W795,16,FALSE)</f>
        <v>0</v>
      </c>
      <c r="K306" s="36">
        <f>VLOOKUP(H306,'Metales Pesados 2025'!H306:AJ795,29,FALSE)</f>
        <v>0</v>
      </c>
      <c r="L306" s="60">
        <f>VLOOKUP(H306,'Metales Pesados 2025'!H306:AW795,42,FALSE)</f>
        <v>0</v>
      </c>
      <c r="M306" s="36">
        <f>VLOOKUP(H306,'Metales Pesados 2025'!H306:BJ795,55,FALSE)</f>
        <v>0</v>
      </c>
      <c r="N306" s="36">
        <f>VLOOKUP(H306,'Metales Pesados 2025'!H306:BW795,68,FALSE)</f>
        <v>0</v>
      </c>
      <c r="O306" s="36">
        <f>VLOOKUP(H306,'Metales Pesados 2025'!H306:CJ795,81,FALSE)</f>
        <v>0</v>
      </c>
      <c r="P306" s="60">
        <f>VLOOKUP(H306,'Metales Pesados 2025'!H306:CW795,94,FALSE)</f>
        <v>0</v>
      </c>
    </row>
    <row r="307" spans="1:16" ht="13.05" customHeight="1" x14ac:dyDescent="0.2">
      <c r="A307" s="46" t="s">
        <v>15</v>
      </c>
      <c r="B307" s="46" t="s">
        <v>16</v>
      </c>
      <c r="C307" s="91">
        <v>401</v>
      </c>
      <c r="D307" s="46" t="s">
        <v>16</v>
      </c>
      <c r="E307" s="46" t="s">
        <v>15</v>
      </c>
      <c r="F307" s="46" t="s">
        <v>16</v>
      </c>
      <c r="G307" s="47" t="s">
        <v>31</v>
      </c>
      <c r="H307" s="70">
        <v>27540</v>
      </c>
      <c r="I307" s="50" t="s">
        <v>366</v>
      </c>
      <c r="J307" s="64">
        <f>VLOOKUP(H307,'Metales Pesados 2025'!H307:W796,16,FALSE)</f>
        <v>0</v>
      </c>
      <c r="K307" s="36">
        <f>VLOOKUP(H307,'Metales Pesados 2025'!H307:AJ796,29,FALSE)</f>
        <v>0</v>
      </c>
      <c r="L307" s="60">
        <f>VLOOKUP(H307,'Metales Pesados 2025'!H307:AW796,42,FALSE)</f>
        <v>0</v>
      </c>
      <c r="M307" s="36">
        <f>VLOOKUP(H307,'Metales Pesados 2025'!H307:BJ796,55,FALSE)</f>
        <v>0</v>
      </c>
      <c r="N307" s="36">
        <f>VLOOKUP(H307,'Metales Pesados 2025'!H307:BW796,68,FALSE)</f>
        <v>0</v>
      </c>
      <c r="O307" s="36">
        <f>VLOOKUP(H307,'Metales Pesados 2025'!H307:CJ796,81,FALSE)</f>
        <v>0</v>
      </c>
      <c r="P307" s="60">
        <f>VLOOKUP(H307,'Metales Pesados 2025'!H307:CW796,94,FALSE)</f>
        <v>0</v>
      </c>
    </row>
    <row r="308" spans="1:16" ht="13.05" customHeight="1" x14ac:dyDescent="0.2">
      <c r="A308" s="46" t="s">
        <v>15</v>
      </c>
      <c r="B308" s="46" t="s">
        <v>16</v>
      </c>
      <c r="C308" s="91">
        <v>401</v>
      </c>
      <c r="D308" s="46" t="s">
        <v>16</v>
      </c>
      <c r="E308" s="46" t="s">
        <v>15</v>
      </c>
      <c r="F308" s="46" t="s">
        <v>9</v>
      </c>
      <c r="G308" s="47" t="s">
        <v>29</v>
      </c>
      <c r="H308" s="70">
        <v>27342</v>
      </c>
      <c r="I308" s="50" t="s">
        <v>367</v>
      </c>
      <c r="J308" s="64">
        <f>VLOOKUP(H308,'Metales Pesados 2025'!H308:W797,16,FALSE)</f>
        <v>0</v>
      </c>
      <c r="K308" s="36">
        <f>VLOOKUP(H308,'Metales Pesados 2025'!H308:AJ797,29,FALSE)</f>
        <v>0</v>
      </c>
      <c r="L308" s="60">
        <f>VLOOKUP(H308,'Metales Pesados 2025'!H308:AW797,42,FALSE)</f>
        <v>0</v>
      </c>
      <c r="M308" s="36">
        <f>VLOOKUP(H308,'Metales Pesados 2025'!H308:BJ797,55,FALSE)</f>
        <v>0</v>
      </c>
      <c r="N308" s="36">
        <f>VLOOKUP(H308,'Metales Pesados 2025'!H308:BW797,68,FALSE)</f>
        <v>0</v>
      </c>
      <c r="O308" s="36">
        <f>VLOOKUP(H308,'Metales Pesados 2025'!H308:CJ797,81,FALSE)</f>
        <v>0</v>
      </c>
      <c r="P308" s="60">
        <f>VLOOKUP(H308,'Metales Pesados 2025'!H308:CW797,94,FALSE)</f>
        <v>0</v>
      </c>
    </row>
    <row r="309" spans="1:16" ht="13.05" customHeight="1" x14ac:dyDescent="0.2">
      <c r="A309" s="46" t="s">
        <v>15</v>
      </c>
      <c r="B309" s="46" t="s">
        <v>16</v>
      </c>
      <c r="C309" s="91">
        <v>401</v>
      </c>
      <c r="D309" s="46" t="s">
        <v>16</v>
      </c>
      <c r="E309" s="46" t="s">
        <v>15</v>
      </c>
      <c r="F309" s="46" t="s">
        <v>16</v>
      </c>
      <c r="G309" s="47" t="s">
        <v>33</v>
      </c>
      <c r="H309" s="70">
        <v>27447</v>
      </c>
      <c r="I309" s="50" t="s">
        <v>368</v>
      </c>
      <c r="J309" s="64">
        <f>VLOOKUP(H309,'Metales Pesados 2025'!H309:W798,16,FALSE)</f>
        <v>0</v>
      </c>
      <c r="K309" s="36">
        <f>VLOOKUP(H309,'Metales Pesados 2025'!H309:AJ798,29,FALSE)</f>
        <v>0</v>
      </c>
      <c r="L309" s="60">
        <f>VLOOKUP(H309,'Metales Pesados 2025'!H309:AW798,42,FALSE)</f>
        <v>0</v>
      </c>
      <c r="M309" s="36">
        <f>VLOOKUP(H309,'Metales Pesados 2025'!H309:BJ798,55,FALSE)</f>
        <v>0</v>
      </c>
      <c r="N309" s="36">
        <f>VLOOKUP(H309,'Metales Pesados 2025'!H309:BW798,68,FALSE)</f>
        <v>0</v>
      </c>
      <c r="O309" s="36">
        <f>VLOOKUP(H309,'Metales Pesados 2025'!H309:CJ798,81,FALSE)</f>
        <v>0</v>
      </c>
      <c r="P309" s="60">
        <f>VLOOKUP(H309,'Metales Pesados 2025'!H309:CW798,94,FALSE)</f>
        <v>0</v>
      </c>
    </row>
    <row r="310" spans="1:16" ht="13.05" customHeight="1" x14ac:dyDescent="0.2">
      <c r="A310" s="46" t="s">
        <v>15</v>
      </c>
      <c r="B310" s="46" t="s">
        <v>16</v>
      </c>
      <c r="C310" s="91">
        <v>401</v>
      </c>
      <c r="D310" s="46" t="s">
        <v>16</v>
      </c>
      <c r="E310" s="46" t="s">
        <v>15</v>
      </c>
      <c r="F310" s="46" t="s">
        <v>16</v>
      </c>
      <c r="G310" s="47" t="s">
        <v>33</v>
      </c>
      <c r="H310" s="70">
        <v>213</v>
      </c>
      <c r="I310" s="49" t="s">
        <v>369</v>
      </c>
      <c r="J310" s="64">
        <f>VLOOKUP(H310,'Metales Pesados 2025'!H310:W799,16,FALSE)</f>
        <v>0</v>
      </c>
      <c r="K310" s="36">
        <f>VLOOKUP(H310,'Metales Pesados 2025'!H310:AJ799,29,FALSE)</f>
        <v>0</v>
      </c>
      <c r="L310" s="60">
        <f>VLOOKUP(H310,'Metales Pesados 2025'!H310:AW799,42,FALSE)</f>
        <v>0</v>
      </c>
      <c r="M310" s="36">
        <f>VLOOKUP(H310,'Metales Pesados 2025'!H310:BJ799,55,FALSE)</f>
        <v>0</v>
      </c>
      <c r="N310" s="36">
        <f>VLOOKUP(H310,'Metales Pesados 2025'!H310:BW799,68,FALSE)</f>
        <v>0</v>
      </c>
      <c r="O310" s="36">
        <f>VLOOKUP(H310,'Metales Pesados 2025'!H310:CJ799,81,FALSE)</f>
        <v>0</v>
      </c>
      <c r="P310" s="60">
        <f>VLOOKUP(H310,'Metales Pesados 2025'!H310:CW799,94,FALSE)</f>
        <v>0</v>
      </c>
    </row>
    <row r="311" spans="1:16" ht="13.05" customHeight="1" x14ac:dyDescent="0.2">
      <c r="A311" s="46" t="s">
        <v>15</v>
      </c>
      <c r="B311" s="46" t="s">
        <v>16</v>
      </c>
      <c r="C311" s="91">
        <v>401</v>
      </c>
      <c r="D311" s="46" t="s">
        <v>16</v>
      </c>
      <c r="E311" s="46" t="s">
        <v>15</v>
      </c>
      <c r="F311" s="46" t="s">
        <v>16</v>
      </c>
      <c r="G311" s="47" t="s">
        <v>135</v>
      </c>
      <c r="H311" s="70">
        <v>214</v>
      </c>
      <c r="I311" s="49" t="s">
        <v>370</v>
      </c>
      <c r="J311" s="64">
        <f>VLOOKUP(H311,'Metales Pesados 2025'!H311:W800,16,FALSE)</f>
        <v>0</v>
      </c>
      <c r="K311" s="36">
        <f>VLOOKUP(H311,'Metales Pesados 2025'!H311:AJ800,29,FALSE)</f>
        <v>0</v>
      </c>
      <c r="L311" s="60">
        <f>VLOOKUP(H311,'Metales Pesados 2025'!H311:AW800,42,FALSE)</f>
        <v>0</v>
      </c>
      <c r="M311" s="36">
        <f>VLOOKUP(H311,'Metales Pesados 2025'!H311:BJ800,55,FALSE)</f>
        <v>0</v>
      </c>
      <c r="N311" s="36">
        <f>VLOOKUP(H311,'Metales Pesados 2025'!H311:BW800,68,FALSE)</f>
        <v>0</v>
      </c>
      <c r="O311" s="36">
        <f>VLOOKUP(H311,'Metales Pesados 2025'!H311:CJ800,81,FALSE)</f>
        <v>0</v>
      </c>
      <c r="P311" s="60">
        <f>VLOOKUP(H311,'Metales Pesados 2025'!H311:CW800,94,FALSE)</f>
        <v>0</v>
      </c>
    </row>
    <row r="312" spans="1:16" ht="13.05" customHeight="1" x14ac:dyDescent="0.2">
      <c r="A312" s="46" t="s">
        <v>15</v>
      </c>
      <c r="B312" s="46" t="s">
        <v>16</v>
      </c>
      <c r="C312" s="91">
        <v>401</v>
      </c>
      <c r="D312" s="46" t="s">
        <v>16</v>
      </c>
      <c r="E312" s="46" t="s">
        <v>15</v>
      </c>
      <c r="F312" s="46" t="s">
        <v>16</v>
      </c>
      <c r="G312" s="47" t="s">
        <v>33</v>
      </c>
      <c r="H312" s="70">
        <v>215</v>
      </c>
      <c r="I312" s="49" t="s">
        <v>371</v>
      </c>
      <c r="J312" s="64">
        <f>VLOOKUP(H312,'Metales Pesados 2025'!H312:W801,16,FALSE)</f>
        <v>0</v>
      </c>
      <c r="K312" s="36">
        <f>VLOOKUP(H312,'Metales Pesados 2025'!H312:AJ801,29,FALSE)</f>
        <v>0</v>
      </c>
      <c r="L312" s="60">
        <f>VLOOKUP(H312,'Metales Pesados 2025'!H312:AW801,42,FALSE)</f>
        <v>0</v>
      </c>
      <c r="M312" s="36">
        <f>VLOOKUP(H312,'Metales Pesados 2025'!H312:BJ801,55,FALSE)</f>
        <v>0</v>
      </c>
      <c r="N312" s="36">
        <f>VLOOKUP(H312,'Metales Pesados 2025'!H312:BW801,68,FALSE)</f>
        <v>0</v>
      </c>
      <c r="O312" s="36">
        <f>VLOOKUP(H312,'Metales Pesados 2025'!H312:CJ801,81,FALSE)</f>
        <v>0</v>
      </c>
      <c r="P312" s="60">
        <f>VLOOKUP(H312,'Metales Pesados 2025'!H312:CW801,94,FALSE)</f>
        <v>0</v>
      </c>
    </row>
    <row r="313" spans="1:16" ht="13.05" customHeight="1" x14ac:dyDescent="0.2">
      <c r="A313" s="46" t="s">
        <v>15</v>
      </c>
      <c r="B313" s="46" t="s">
        <v>16</v>
      </c>
      <c r="C313" s="91">
        <v>401</v>
      </c>
      <c r="D313" s="46" t="s">
        <v>16</v>
      </c>
      <c r="E313" s="46" t="s">
        <v>15</v>
      </c>
      <c r="F313" s="46" t="s">
        <v>16</v>
      </c>
      <c r="G313" s="47" t="s">
        <v>33</v>
      </c>
      <c r="H313" s="70">
        <v>216</v>
      </c>
      <c r="I313" s="49" t="s">
        <v>372</v>
      </c>
      <c r="J313" s="64">
        <f>VLOOKUP(H313,'Metales Pesados 2025'!H313:W802,16,FALSE)</f>
        <v>0</v>
      </c>
      <c r="K313" s="36">
        <f>VLOOKUP(H313,'Metales Pesados 2025'!H313:AJ802,29,FALSE)</f>
        <v>0</v>
      </c>
      <c r="L313" s="60">
        <f>VLOOKUP(H313,'Metales Pesados 2025'!H313:AW802,42,FALSE)</f>
        <v>0</v>
      </c>
      <c r="M313" s="36">
        <f>VLOOKUP(H313,'Metales Pesados 2025'!H313:BJ802,55,FALSE)</f>
        <v>0</v>
      </c>
      <c r="N313" s="36">
        <f>VLOOKUP(H313,'Metales Pesados 2025'!H313:BW802,68,FALSE)</f>
        <v>0</v>
      </c>
      <c r="O313" s="36">
        <f>VLOOKUP(H313,'Metales Pesados 2025'!H313:CJ802,81,FALSE)</f>
        <v>0</v>
      </c>
      <c r="P313" s="60">
        <f>VLOOKUP(H313,'Metales Pesados 2025'!H313:CW802,94,FALSE)</f>
        <v>0</v>
      </c>
    </row>
    <row r="314" spans="1:16" ht="13.05" customHeight="1" x14ac:dyDescent="0.2">
      <c r="A314" s="46" t="s">
        <v>15</v>
      </c>
      <c r="B314" s="46" t="s">
        <v>16</v>
      </c>
      <c r="C314" s="91">
        <v>401</v>
      </c>
      <c r="D314" s="46" t="s">
        <v>16</v>
      </c>
      <c r="E314" s="46" t="s">
        <v>15</v>
      </c>
      <c r="F314" s="46" t="s">
        <v>16</v>
      </c>
      <c r="G314" s="47" t="s">
        <v>33</v>
      </c>
      <c r="H314" s="70">
        <v>220</v>
      </c>
      <c r="I314" s="49" t="s">
        <v>373</v>
      </c>
      <c r="J314" s="64">
        <f>VLOOKUP(H314,'Metales Pesados 2025'!H314:W803,16,FALSE)</f>
        <v>0</v>
      </c>
      <c r="K314" s="36">
        <f>VLOOKUP(H314,'Metales Pesados 2025'!H314:AJ803,29,FALSE)</f>
        <v>0</v>
      </c>
      <c r="L314" s="60">
        <f>VLOOKUP(H314,'Metales Pesados 2025'!H314:AW803,42,FALSE)</f>
        <v>0</v>
      </c>
      <c r="M314" s="36">
        <f>VLOOKUP(H314,'Metales Pesados 2025'!H314:BJ803,55,FALSE)</f>
        <v>0</v>
      </c>
      <c r="N314" s="36">
        <f>VLOOKUP(H314,'Metales Pesados 2025'!H314:BW803,68,FALSE)</f>
        <v>0</v>
      </c>
      <c r="O314" s="36">
        <f>VLOOKUP(H314,'Metales Pesados 2025'!H314:CJ803,81,FALSE)</f>
        <v>0</v>
      </c>
      <c r="P314" s="60">
        <f>VLOOKUP(H314,'Metales Pesados 2025'!H314:CW803,94,FALSE)</f>
        <v>0</v>
      </c>
    </row>
    <row r="315" spans="1:16" ht="13.05" customHeight="1" x14ac:dyDescent="0.2">
      <c r="A315" s="46" t="s">
        <v>15</v>
      </c>
      <c r="B315" s="46" t="s">
        <v>16</v>
      </c>
      <c r="C315" s="91">
        <v>401</v>
      </c>
      <c r="D315" s="46" t="s">
        <v>16</v>
      </c>
      <c r="E315" s="46" t="s">
        <v>15</v>
      </c>
      <c r="F315" s="46" t="s">
        <v>16</v>
      </c>
      <c r="G315" s="47" t="s">
        <v>33</v>
      </c>
      <c r="H315" s="70">
        <v>7131</v>
      </c>
      <c r="I315" s="49" t="s">
        <v>374</v>
      </c>
      <c r="J315" s="64">
        <f>VLOOKUP(H315,'Metales Pesados 2025'!H315:W804,16,FALSE)</f>
        <v>0</v>
      </c>
      <c r="K315" s="36">
        <f>VLOOKUP(H315,'Metales Pesados 2025'!H315:AJ804,29,FALSE)</f>
        <v>0</v>
      </c>
      <c r="L315" s="60">
        <f>VLOOKUP(H315,'Metales Pesados 2025'!H315:AW804,42,FALSE)</f>
        <v>0</v>
      </c>
      <c r="M315" s="36">
        <f>VLOOKUP(H315,'Metales Pesados 2025'!H315:BJ804,55,FALSE)</f>
        <v>0</v>
      </c>
      <c r="N315" s="36">
        <f>VLOOKUP(H315,'Metales Pesados 2025'!H315:BW804,68,FALSE)</f>
        <v>0</v>
      </c>
      <c r="O315" s="36">
        <f>VLOOKUP(H315,'Metales Pesados 2025'!H315:CJ804,81,FALSE)</f>
        <v>0</v>
      </c>
      <c r="P315" s="60">
        <f>VLOOKUP(H315,'Metales Pesados 2025'!H315:CW804,94,FALSE)</f>
        <v>0</v>
      </c>
    </row>
    <row r="316" spans="1:16" ht="13.05" customHeight="1" x14ac:dyDescent="0.2">
      <c r="A316" s="46" t="s">
        <v>15</v>
      </c>
      <c r="B316" s="46" t="s">
        <v>16</v>
      </c>
      <c r="C316" s="91">
        <v>401</v>
      </c>
      <c r="D316" s="46" t="s">
        <v>16</v>
      </c>
      <c r="E316" s="46" t="s">
        <v>15</v>
      </c>
      <c r="F316" s="46" t="s">
        <v>16</v>
      </c>
      <c r="G316" s="47" t="s">
        <v>33</v>
      </c>
      <c r="H316" s="70">
        <v>7132</v>
      </c>
      <c r="I316" s="49" t="s">
        <v>375</v>
      </c>
      <c r="J316" s="64">
        <f>VLOOKUP(H316,'Metales Pesados 2025'!H316:W805,16,FALSE)</f>
        <v>0</v>
      </c>
      <c r="K316" s="36">
        <f>VLOOKUP(H316,'Metales Pesados 2025'!H316:AJ805,29,FALSE)</f>
        <v>0</v>
      </c>
      <c r="L316" s="60">
        <f>VLOOKUP(H316,'Metales Pesados 2025'!H316:AW805,42,FALSE)</f>
        <v>0</v>
      </c>
      <c r="M316" s="36">
        <f>VLOOKUP(H316,'Metales Pesados 2025'!H316:BJ805,55,FALSE)</f>
        <v>0</v>
      </c>
      <c r="N316" s="36">
        <f>VLOOKUP(H316,'Metales Pesados 2025'!H316:BW805,68,FALSE)</f>
        <v>0</v>
      </c>
      <c r="O316" s="36">
        <f>VLOOKUP(H316,'Metales Pesados 2025'!H316:CJ805,81,FALSE)</f>
        <v>0</v>
      </c>
      <c r="P316" s="60">
        <f>VLOOKUP(H316,'Metales Pesados 2025'!H316:CW805,94,FALSE)</f>
        <v>0</v>
      </c>
    </row>
    <row r="317" spans="1:16" ht="13.05" customHeight="1" x14ac:dyDescent="0.2">
      <c r="A317" s="46" t="s">
        <v>15</v>
      </c>
      <c r="B317" s="46" t="s">
        <v>16</v>
      </c>
      <c r="C317" s="91">
        <v>401</v>
      </c>
      <c r="D317" s="46" t="s">
        <v>16</v>
      </c>
      <c r="E317" s="46" t="s">
        <v>15</v>
      </c>
      <c r="F317" s="46" t="s">
        <v>16</v>
      </c>
      <c r="G317" s="47" t="s">
        <v>33</v>
      </c>
      <c r="H317" s="70">
        <v>7412</v>
      </c>
      <c r="I317" s="49" t="s">
        <v>376</v>
      </c>
      <c r="J317" s="64">
        <f>VLOOKUP(H317,'Metales Pesados 2025'!H317:W806,16,FALSE)</f>
        <v>0</v>
      </c>
      <c r="K317" s="36">
        <f>VLOOKUP(H317,'Metales Pesados 2025'!H317:AJ806,29,FALSE)</f>
        <v>0</v>
      </c>
      <c r="L317" s="60">
        <f>VLOOKUP(H317,'Metales Pesados 2025'!H317:AW806,42,FALSE)</f>
        <v>0</v>
      </c>
      <c r="M317" s="36">
        <f>VLOOKUP(H317,'Metales Pesados 2025'!H317:BJ806,55,FALSE)</f>
        <v>0</v>
      </c>
      <c r="N317" s="36">
        <f>VLOOKUP(H317,'Metales Pesados 2025'!H317:BW806,68,FALSE)</f>
        <v>0</v>
      </c>
      <c r="O317" s="36">
        <f>VLOOKUP(H317,'Metales Pesados 2025'!H317:CJ806,81,FALSE)</f>
        <v>0</v>
      </c>
      <c r="P317" s="60">
        <f>VLOOKUP(H317,'Metales Pesados 2025'!H317:CW806,94,FALSE)</f>
        <v>0</v>
      </c>
    </row>
    <row r="318" spans="1:16" ht="13.05" customHeight="1" x14ac:dyDescent="0.2">
      <c r="A318" s="46" t="s">
        <v>15</v>
      </c>
      <c r="B318" s="46" t="s">
        <v>16</v>
      </c>
      <c r="C318" s="91">
        <v>401</v>
      </c>
      <c r="D318" s="46" t="s">
        <v>16</v>
      </c>
      <c r="E318" s="46" t="s">
        <v>15</v>
      </c>
      <c r="F318" s="46" t="s">
        <v>16</v>
      </c>
      <c r="G318" s="47" t="s">
        <v>33</v>
      </c>
      <c r="H318" s="70">
        <v>11579</v>
      </c>
      <c r="I318" s="49" t="s">
        <v>377</v>
      </c>
      <c r="J318" s="64">
        <f>VLOOKUP(H318,'Metales Pesados 2025'!H318:W807,16,FALSE)</f>
        <v>0</v>
      </c>
      <c r="K318" s="36">
        <f>VLOOKUP(H318,'Metales Pesados 2025'!H318:AJ807,29,FALSE)</f>
        <v>0</v>
      </c>
      <c r="L318" s="60">
        <f>VLOOKUP(H318,'Metales Pesados 2025'!H318:AW807,42,FALSE)</f>
        <v>0</v>
      </c>
      <c r="M318" s="36">
        <f>VLOOKUP(H318,'Metales Pesados 2025'!H318:BJ807,55,FALSE)</f>
        <v>0</v>
      </c>
      <c r="N318" s="36">
        <f>VLOOKUP(H318,'Metales Pesados 2025'!H318:BW807,68,FALSE)</f>
        <v>0</v>
      </c>
      <c r="O318" s="36">
        <f>VLOOKUP(H318,'Metales Pesados 2025'!H318:CJ807,81,FALSE)</f>
        <v>0</v>
      </c>
      <c r="P318" s="60">
        <f>VLOOKUP(H318,'Metales Pesados 2025'!H318:CW807,94,FALSE)</f>
        <v>0</v>
      </c>
    </row>
    <row r="319" spans="1:16" ht="13.05" customHeight="1" x14ac:dyDescent="0.2">
      <c r="A319" s="46" t="s">
        <v>15</v>
      </c>
      <c r="B319" s="46" t="s">
        <v>16</v>
      </c>
      <c r="C319" s="91">
        <v>401</v>
      </c>
      <c r="D319" s="46" t="s">
        <v>16</v>
      </c>
      <c r="E319" s="46" t="s">
        <v>15</v>
      </c>
      <c r="F319" s="46" t="s">
        <v>16</v>
      </c>
      <c r="G319" s="47" t="s">
        <v>33</v>
      </c>
      <c r="H319" s="70">
        <v>16827</v>
      </c>
      <c r="I319" s="49" t="s">
        <v>378</v>
      </c>
      <c r="J319" s="64">
        <f>VLOOKUP(H319,'Metales Pesados 2025'!H319:W808,16,FALSE)</f>
        <v>0</v>
      </c>
      <c r="K319" s="36">
        <f>VLOOKUP(H319,'Metales Pesados 2025'!H319:AJ808,29,FALSE)</f>
        <v>0</v>
      </c>
      <c r="L319" s="60">
        <f>VLOOKUP(H319,'Metales Pesados 2025'!H319:AW808,42,FALSE)</f>
        <v>0</v>
      </c>
      <c r="M319" s="36">
        <f>VLOOKUP(H319,'Metales Pesados 2025'!H319:BJ808,55,FALSE)</f>
        <v>0</v>
      </c>
      <c r="N319" s="36">
        <f>VLOOKUP(H319,'Metales Pesados 2025'!H319:BW808,68,FALSE)</f>
        <v>0</v>
      </c>
      <c r="O319" s="36">
        <f>VLOOKUP(H319,'Metales Pesados 2025'!H319:CJ808,81,FALSE)</f>
        <v>0</v>
      </c>
      <c r="P319" s="60">
        <f>VLOOKUP(H319,'Metales Pesados 2025'!H319:CW808,94,FALSE)</f>
        <v>0</v>
      </c>
    </row>
    <row r="320" spans="1:16" ht="13.05" customHeight="1" x14ac:dyDescent="0.2">
      <c r="A320" s="46" t="s">
        <v>15</v>
      </c>
      <c r="B320" s="46" t="s">
        <v>16</v>
      </c>
      <c r="C320" s="91">
        <v>401</v>
      </c>
      <c r="D320" s="46" t="s">
        <v>16</v>
      </c>
      <c r="E320" s="46" t="s">
        <v>15</v>
      </c>
      <c r="F320" s="46" t="s">
        <v>16</v>
      </c>
      <c r="G320" s="47" t="s">
        <v>33</v>
      </c>
      <c r="H320" s="70">
        <v>17570</v>
      </c>
      <c r="I320" s="49" t="s">
        <v>379</v>
      </c>
      <c r="J320" s="64">
        <f>VLOOKUP(H320,'Metales Pesados 2025'!H320:W809,16,FALSE)</f>
        <v>0</v>
      </c>
      <c r="K320" s="36">
        <f>VLOOKUP(H320,'Metales Pesados 2025'!H320:AJ809,29,FALSE)</f>
        <v>0</v>
      </c>
      <c r="L320" s="60">
        <f>VLOOKUP(H320,'Metales Pesados 2025'!H320:AW809,42,FALSE)</f>
        <v>0</v>
      </c>
      <c r="M320" s="36">
        <f>VLOOKUP(H320,'Metales Pesados 2025'!H320:BJ809,55,FALSE)</f>
        <v>0</v>
      </c>
      <c r="N320" s="36">
        <f>VLOOKUP(H320,'Metales Pesados 2025'!H320:BW809,68,FALSE)</f>
        <v>0</v>
      </c>
      <c r="O320" s="36">
        <f>VLOOKUP(H320,'Metales Pesados 2025'!H320:CJ809,81,FALSE)</f>
        <v>0</v>
      </c>
      <c r="P320" s="60">
        <f>VLOOKUP(H320,'Metales Pesados 2025'!H320:CW809,94,FALSE)</f>
        <v>0</v>
      </c>
    </row>
    <row r="321" spans="1:16" ht="13.05" customHeight="1" x14ac:dyDescent="0.2">
      <c r="A321" s="46" t="s">
        <v>15</v>
      </c>
      <c r="B321" s="46" t="s">
        <v>16</v>
      </c>
      <c r="C321" s="91">
        <v>401</v>
      </c>
      <c r="D321" s="46" t="s">
        <v>16</v>
      </c>
      <c r="E321" s="46" t="s">
        <v>15</v>
      </c>
      <c r="F321" s="46" t="s">
        <v>16</v>
      </c>
      <c r="G321" s="47" t="s">
        <v>135</v>
      </c>
      <c r="H321" s="70">
        <v>228</v>
      </c>
      <c r="I321" s="49" t="s">
        <v>380</v>
      </c>
      <c r="J321" s="64">
        <f>VLOOKUP(H321,'Metales Pesados 2025'!H321:W810,16,FALSE)</f>
        <v>5</v>
      </c>
      <c r="K321" s="36">
        <f>VLOOKUP(H321,'Metales Pesados 2025'!H321:AJ810,29,FALSE)</f>
        <v>0</v>
      </c>
      <c r="L321" s="60">
        <f>VLOOKUP(H321,'Metales Pesados 2025'!H321:AW810,42,FALSE)</f>
        <v>5</v>
      </c>
      <c r="M321" s="36">
        <f>VLOOKUP(H321,'Metales Pesados 2025'!H321:BJ810,55,FALSE)</f>
        <v>0</v>
      </c>
      <c r="N321" s="36">
        <f>VLOOKUP(H321,'Metales Pesados 2025'!H321:BW810,68,FALSE)</f>
        <v>0</v>
      </c>
      <c r="O321" s="36">
        <f>VLOOKUP(H321,'Metales Pesados 2025'!H321:CJ810,81,FALSE)</f>
        <v>0</v>
      </c>
      <c r="P321" s="60">
        <f>VLOOKUP(H321,'Metales Pesados 2025'!H321:CW810,94,FALSE)</f>
        <v>0</v>
      </c>
    </row>
    <row r="322" spans="1:16" ht="13.05" customHeight="1" x14ac:dyDescent="0.2">
      <c r="A322" s="46" t="s">
        <v>15</v>
      </c>
      <c r="B322" s="46" t="s">
        <v>16</v>
      </c>
      <c r="C322" s="91">
        <v>401</v>
      </c>
      <c r="D322" s="46" t="s">
        <v>16</v>
      </c>
      <c r="E322" s="46" t="s">
        <v>15</v>
      </c>
      <c r="F322" s="46" t="s">
        <v>16</v>
      </c>
      <c r="G322" s="47" t="s">
        <v>33</v>
      </c>
      <c r="H322" s="70">
        <v>229</v>
      </c>
      <c r="I322" s="49" t="s">
        <v>381</v>
      </c>
      <c r="J322" s="64">
        <f>VLOOKUP(H322,'Metales Pesados 2025'!H322:W811,16,FALSE)</f>
        <v>0</v>
      </c>
      <c r="K322" s="36">
        <f>VLOOKUP(H322,'Metales Pesados 2025'!H322:AJ811,29,FALSE)</f>
        <v>0</v>
      </c>
      <c r="L322" s="60">
        <f>VLOOKUP(H322,'Metales Pesados 2025'!H322:AW811,42,FALSE)</f>
        <v>0</v>
      </c>
      <c r="M322" s="36">
        <f>VLOOKUP(H322,'Metales Pesados 2025'!H322:BJ811,55,FALSE)</f>
        <v>0</v>
      </c>
      <c r="N322" s="36">
        <f>VLOOKUP(H322,'Metales Pesados 2025'!H322:BW811,68,FALSE)</f>
        <v>0</v>
      </c>
      <c r="O322" s="36">
        <f>VLOOKUP(H322,'Metales Pesados 2025'!H322:CJ811,81,FALSE)</f>
        <v>0</v>
      </c>
      <c r="P322" s="60">
        <f>VLOOKUP(H322,'Metales Pesados 2025'!H322:CW811,94,FALSE)</f>
        <v>0</v>
      </c>
    </row>
    <row r="323" spans="1:16" ht="13.05" customHeight="1" x14ac:dyDescent="0.2">
      <c r="A323" s="46" t="s">
        <v>15</v>
      </c>
      <c r="B323" s="46" t="s">
        <v>16</v>
      </c>
      <c r="C323" s="91">
        <v>401</v>
      </c>
      <c r="D323" s="46" t="s">
        <v>16</v>
      </c>
      <c r="E323" s="46" t="s">
        <v>15</v>
      </c>
      <c r="F323" s="46" t="s">
        <v>16</v>
      </c>
      <c r="G323" s="47" t="s">
        <v>382</v>
      </c>
      <c r="H323" s="70">
        <v>7326</v>
      </c>
      <c r="I323" s="49" t="s">
        <v>383</v>
      </c>
      <c r="J323" s="64">
        <f>VLOOKUP(H323,'Metales Pesados 2025'!H323:W812,16,FALSE)</f>
        <v>14</v>
      </c>
      <c r="K323" s="36">
        <f>VLOOKUP(H323,'Metales Pesados 2025'!H323:AJ812,29,FALSE)</f>
        <v>0</v>
      </c>
      <c r="L323" s="60">
        <f>VLOOKUP(H323,'Metales Pesados 2025'!H323:AW812,42,FALSE)</f>
        <v>13</v>
      </c>
      <c r="M323" s="36">
        <f>VLOOKUP(H323,'Metales Pesados 2025'!H323:BJ812,55,FALSE)</f>
        <v>0</v>
      </c>
      <c r="N323" s="36">
        <f>VLOOKUP(H323,'Metales Pesados 2025'!H323:BW812,68,FALSE)</f>
        <v>0</v>
      </c>
      <c r="O323" s="36">
        <f>VLOOKUP(H323,'Metales Pesados 2025'!H323:CJ812,81,FALSE)</f>
        <v>0</v>
      </c>
      <c r="P323" s="60">
        <f>VLOOKUP(H323,'Metales Pesados 2025'!H323:CW812,94,FALSE)</f>
        <v>0</v>
      </c>
    </row>
    <row r="324" spans="1:16" ht="13.05" customHeight="1" x14ac:dyDescent="0.2">
      <c r="A324" s="46" t="s">
        <v>15</v>
      </c>
      <c r="B324" s="46" t="s">
        <v>16</v>
      </c>
      <c r="C324" s="91">
        <v>401</v>
      </c>
      <c r="D324" s="46" t="s">
        <v>16</v>
      </c>
      <c r="E324" s="46" t="s">
        <v>15</v>
      </c>
      <c r="F324" s="46" t="s">
        <v>16</v>
      </c>
      <c r="G324" s="47" t="s">
        <v>33</v>
      </c>
      <c r="H324" s="70">
        <v>225</v>
      </c>
      <c r="I324" s="49" t="s">
        <v>384</v>
      </c>
      <c r="J324" s="64">
        <f>VLOOKUP(H324,'Metales Pesados 2025'!H324:W813,16,FALSE)</f>
        <v>0</v>
      </c>
      <c r="K324" s="36">
        <f>VLOOKUP(H324,'Metales Pesados 2025'!H324:AJ813,29,FALSE)</f>
        <v>0</v>
      </c>
      <c r="L324" s="60">
        <f>VLOOKUP(H324,'Metales Pesados 2025'!H324:AW813,42,FALSE)</f>
        <v>0</v>
      </c>
      <c r="M324" s="36">
        <f>VLOOKUP(H324,'Metales Pesados 2025'!H324:BJ813,55,FALSE)</f>
        <v>0</v>
      </c>
      <c r="N324" s="36">
        <f>VLOOKUP(H324,'Metales Pesados 2025'!H324:BW813,68,FALSE)</f>
        <v>0</v>
      </c>
      <c r="O324" s="36">
        <f>VLOOKUP(H324,'Metales Pesados 2025'!H324:CJ813,81,FALSE)</f>
        <v>0</v>
      </c>
      <c r="P324" s="60">
        <f>VLOOKUP(H324,'Metales Pesados 2025'!H324:CW813,94,FALSE)</f>
        <v>0</v>
      </c>
    </row>
    <row r="325" spans="1:16" ht="13.05" customHeight="1" x14ac:dyDescent="0.2">
      <c r="A325" s="46" t="s">
        <v>15</v>
      </c>
      <c r="B325" s="46" t="s">
        <v>16</v>
      </c>
      <c r="C325" s="91">
        <v>401</v>
      </c>
      <c r="D325" s="46" t="s">
        <v>16</v>
      </c>
      <c r="E325" s="46" t="s">
        <v>15</v>
      </c>
      <c r="F325" s="46" t="s">
        <v>16</v>
      </c>
      <c r="G325" s="47" t="s">
        <v>31</v>
      </c>
      <c r="H325" s="70">
        <v>222</v>
      </c>
      <c r="I325" s="49" t="s">
        <v>385</v>
      </c>
      <c r="J325" s="64">
        <f>VLOOKUP(H325,'Metales Pesados 2025'!H325:W814,16,FALSE)</f>
        <v>0</v>
      </c>
      <c r="K325" s="36">
        <f>VLOOKUP(H325,'Metales Pesados 2025'!H325:AJ814,29,FALSE)</f>
        <v>0</v>
      </c>
      <c r="L325" s="60">
        <f>VLOOKUP(H325,'Metales Pesados 2025'!H325:AW814,42,FALSE)</f>
        <v>0</v>
      </c>
      <c r="M325" s="36">
        <f>VLOOKUP(H325,'Metales Pesados 2025'!H325:BJ814,55,FALSE)</f>
        <v>0</v>
      </c>
      <c r="N325" s="36">
        <f>VLOOKUP(H325,'Metales Pesados 2025'!H325:BW814,68,FALSE)</f>
        <v>0</v>
      </c>
      <c r="O325" s="36">
        <f>VLOOKUP(H325,'Metales Pesados 2025'!H325:CJ814,81,FALSE)</f>
        <v>0</v>
      </c>
      <c r="P325" s="60">
        <f>VLOOKUP(H325,'Metales Pesados 2025'!H325:CW814,94,FALSE)</f>
        <v>0</v>
      </c>
    </row>
    <row r="326" spans="1:16" ht="13.05" customHeight="1" x14ac:dyDescent="0.2">
      <c r="A326" s="46" t="s">
        <v>15</v>
      </c>
      <c r="B326" s="46" t="s">
        <v>16</v>
      </c>
      <c r="C326" s="91">
        <v>401</v>
      </c>
      <c r="D326" s="46" t="s">
        <v>16</v>
      </c>
      <c r="E326" s="46" t="s">
        <v>15</v>
      </c>
      <c r="F326" s="46" t="s">
        <v>16</v>
      </c>
      <c r="G326" s="47" t="s">
        <v>33</v>
      </c>
      <c r="H326" s="70">
        <v>223</v>
      </c>
      <c r="I326" s="49" t="s">
        <v>386</v>
      </c>
      <c r="J326" s="64">
        <f>VLOOKUP(H326,'Metales Pesados 2025'!H326:W815,16,FALSE)</f>
        <v>0</v>
      </c>
      <c r="K326" s="36">
        <f>VLOOKUP(H326,'Metales Pesados 2025'!H326:AJ815,29,FALSE)</f>
        <v>0</v>
      </c>
      <c r="L326" s="60">
        <f>VLOOKUP(H326,'Metales Pesados 2025'!H326:AW815,42,FALSE)</f>
        <v>0</v>
      </c>
      <c r="M326" s="36">
        <f>VLOOKUP(H326,'Metales Pesados 2025'!H326:BJ815,55,FALSE)</f>
        <v>0</v>
      </c>
      <c r="N326" s="36">
        <f>VLOOKUP(H326,'Metales Pesados 2025'!H326:BW815,68,FALSE)</f>
        <v>0</v>
      </c>
      <c r="O326" s="36">
        <f>VLOOKUP(H326,'Metales Pesados 2025'!H326:CJ815,81,FALSE)</f>
        <v>0</v>
      </c>
      <c r="P326" s="60">
        <f>VLOOKUP(H326,'Metales Pesados 2025'!H326:CW815,94,FALSE)</f>
        <v>0</v>
      </c>
    </row>
    <row r="327" spans="1:16" ht="13.05" customHeight="1" x14ac:dyDescent="0.2">
      <c r="A327" s="46" t="s">
        <v>15</v>
      </c>
      <c r="B327" s="46" t="s">
        <v>16</v>
      </c>
      <c r="C327" s="91">
        <v>401</v>
      </c>
      <c r="D327" s="46" t="s">
        <v>16</v>
      </c>
      <c r="E327" s="46" t="s">
        <v>15</v>
      </c>
      <c r="F327" s="46" t="s">
        <v>16</v>
      </c>
      <c r="G327" s="47" t="s">
        <v>33</v>
      </c>
      <c r="H327" s="70">
        <v>221</v>
      </c>
      <c r="I327" s="49" t="s">
        <v>387</v>
      </c>
      <c r="J327" s="64">
        <f>VLOOKUP(H327,'Metales Pesados 2025'!H327:W816,16,FALSE)</f>
        <v>0</v>
      </c>
      <c r="K327" s="36">
        <f>VLOOKUP(H327,'Metales Pesados 2025'!H327:AJ816,29,FALSE)</f>
        <v>0</v>
      </c>
      <c r="L327" s="60">
        <f>VLOOKUP(H327,'Metales Pesados 2025'!H327:AW816,42,FALSE)</f>
        <v>0</v>
      </c>
      <c r="M327" s="36">
        <f>VLOOKUP(H327,'Metales Pesados 2025'!H327:BJ816,55,FALSE)</f>
        <v>0</v>
      </c>
      <c r="N327" s="36">
        <f>VLOOKUP(H327,'Metales Pesados 2025'!H327:BW816,68,FALSE)</f>
        <v>0</v>
      </c>
      <c r="O327" s="36">
        <f>VLOOKUP(H327,'Metales Pesados 2025'!H327:CJ816,81,FALSE)</f>
        <v>0</v>
      </c>
      <c r="P327" s="60">
        <f>VLOOKUP(H327,'Metales Pesados 2025'!H327:CW816,94,FALSE)</f>
        <v>0</v>
      </c>
    </row>
    <row r="328" spans="1:16" ht="13.05" customHeight="1" x14ac:dyDescent="0.2">
      <c r="A328" s="46" t="s">
        <v>15</v>
      </c>
      <c r="B328" s="46" t="s">
        <v>16</v>
      </c>
      <c r="C328" s="91">
        <v>401</v>
      </c>
      <c r="D328" s="46" t="s">
        <v>16</v>
      </c>
      <c r="E328" s="46" t="s">
        <v>15</v>
      </c>
      <c r="F328" s="46" t="s">
        <v>16</v>
      </c>
      <c r="G328" s="47" t="s">
        <v>33</v>
      </c>
      <c r="H328" s="70">
        <v>9721</v>
      </c>
      <c r="I328" s="49" t="s">
        <v>388</v>
      </c>
      <c r="J328" s="64">
        <f>VLOOKUP(H328,'Metales Pesados 2025'!H328:W817,16,FALSE)</f>
        <v>0</v>
      </c>
      <c r="K328" s="36">
        <f>VLOOKUP(H328,'Metales Pesados 2025'!H328:AJ817,29,FALSE)</f>
        <v>0</v>
      </c>
      <c r="L328" s="60">
        <f>VLOOKUP(H328,'Metales Pesados 2025'!H328:AW817,42,FALSE)</f>
        <v>0</v>
      </c>
      <c r="M328" s="36">
        <f>VLOOKUP(H328,'Metales Pesados 2025'!H328:BJ817,55,FALSE)</f>
        <v>0</v>
      </c>
      <c r="N328" s="36">
        <f>VLOOKUP(H328,'Metales Pesados 2025'!H328:BW817,68,FALSE)</f>
        <v>0</v>
      </c>
      <c r="O328" s="36">
        <f>VLOOKUP(H328,'Metales Pesados 2025'!H328:CJ817,81,FALSE)</f>
        <v>0</v>
      </c>
      <c r="P328" s="60">
        <f>VLOOKUP(H328,'Metales Pesados 2025'!H328:CW817,94,FALSE)</f>
        <v>0</v>
      </c>
    </row>
    <row r="329" spans="1:16" ht="13.05" customHeight="1" x14ac:dyDescent="0.2">
      <c r="A329" s="46" t="s">
        <v>15</v>
      </c>
      <c r="B329" s="46" t="s">
        <v>16</v>
      </c>
      <c r="C329" s="91">
        <v>401</v>
      </c>
      <c r="D329" s="46" t="s">
        <v>16</v>
      </c>
      <c r="E329" s="46" t="s">
        <v>15</v>
      </c>
      <c r="F329" s="46" t="s">
        <v>16</v>
      </c>
      <c r="G329" s="47" t="s">
        <v>33</v>
      </c>
      <c r="H329" s="70">
        <v>15311</v>
      </c>
      <c r="I329" s="49" t="s">
        <v>389</v>
      </c>
      <c r="J329" s="64">
        <f>VLOOKUP(H329,'Metales Pesados 2025'!H329:W818,16,FALSE)</f>
        <v>0</v>
      </c>
      <c r="K329" s="36">
        <f>VLOOKUP(H329,'Metales Pesados 2025'!H329:AJ818,29,FALSE)</f>
        <v>0</v>
      </c>
      <c r="L329" s="60">
        <f>VLOOKUP(H329,'Metales Pesados 2025'!H329:AW818,42,FALSE)</f>
        <v>0</v>
      </c>
      <c r="M329" s="36">
        <f>VLOOKUP(H329,'Metales Pesados 2025'!H329:BJ818,55,FALSE)</f>
        <v>0</v>
      </c>
      <c r="N329" s="36">
        <f>VLOOKUP(H329,'Metales Pesados 2025'!H329:BW818,68,FALSE)</f>
        <v>0</v>
      </c>
      <c r="O329" s="36">
        <f>VLOOKUP(H329,'Metales Pesados 2025'!H329:CJ818,81,FALSE)</f>
        <v>0</v>
      </c>
      <c r="P329" s="60">
        <f>VLOOKUP(H329,'Metales Pesados 2025'!H329:CW818,94,FALSE)</f>
        <v>0</v>
      </c>
    </row>
    <row r="330" spans="1:16" ht="13.05" customHeight="1" x14ac:dyDescent="0.2">
      <c r="A330" s="46" t="s">
        <v>15</v>
      </c>
      <c r="B330" s="46" t="s">
        <v>390</v>
      </c>
      <c r="C330" s="91">
        <v>401</v>
      </c>
      <c r="D330" s="46" t="s">
        <v>16</v>
      </c>
      <c r="E330" s="46" t="s">
        <v>15</v>
      </c>
      <c r="F330" s="46" t="s">
        <v>16</v>
      </c>
      <c r="G330" s="47" t="s">
        <v>40</v>
      </c>
      <c r="H330" s="70">
        <v>303</v>
      </c>
      <c r="I330" s="49" t="s">
        <v>391</v>
      </c>
      <c r="J330" s="64">
        <f>VLOOKUP(H330,'Metales Pesados 2025'!H330:W819,16,FALSE)</f>
        <v>0</v>
      </c>
      <c r="K330" s="36">
        <f>VLOOKUP(H330,'Metales Pesados 2025'!H330:AJ819,29,FALSE)</f>
        <v>0</v>
      </c>
      <c r="L330" s="60">
        <f>VLOOKUP(H330,'Metales Pesados 2025'!H330:AW819,42,FALSE)</f>
        <v>0</v>
      </c>
      <c r="M330" s="36">
        <f>VLOOKUP(H330,'Metales Pesados 2025'!H330:BJ819,55,FALSE)</f>
        <v>0</v>
      </c>
      <c r="N330" s="36">
        <f>VLOOKUP(H330,'Metales Pesados 2025'!H330:BW819,68,FALSE)</f>
        <v>0</v>
      </c>
      <c r="O330" s="36">
        <f>VLOOKUP(H330,'Metales Pesados 2025'!H330:CJ819,81,FALSE)</f>
        <v>0</v>
      </c>
      <c r="P330" s="60">
        <f>VLOOKUP(H330,'Metales Pesados 2025'!H330:CW819,94,FALSE)</f>
        <v>0</v>
      </c>
    </row>
    <row r="331" spans="1:16" ht="13.05" customHeight="1" x14ac:dyDescent="0.2">
      <c r="A331" s="46" t="s">
        <v>15</v>
      </c>
      <c r="B331" s="46" t="s">
        <v>390</v>
      </c>
      <c r="C331" s="91">
        <v>401</v>
      </c>
      <c r="D331" s="46" t="s">
        <v>16</v>
      </c>
      <c r="E331" s="46" t="s">
        <v>15</v>
      </c>
      <c r="F331" s="46" t="s">
        <v>16</v>
      </c>
      <c r="G331" s="47" t="s">
        <v>33</v>
      </c>
      <c r="H331" s="70">
        <v>10259</v>
      </c>
      <c r="I331" s="49" t="s">
        <v>392</v>
      </c>
      <c r="J331" s="64">
        <f>VLOOKUP(H331,'Metales Pesados 2025'!H331:W820,16,FALSE)</f>
        <v>0</v>
      </c>
      <c r="K331" s="36">
        <f>VLOOKUP(H331,'Metales Pesados 2025'!H331:AJ820,29,FALSE)</f>
        <v>0</v>
      </c>
      <c r="L331" s="60">
        <f>VLOOKUP(H331,'Metales Pesados 2025'!H331:AW820,42,FALSE)</f>
        <v>0</v>
      </c>
      <c r="M331" s="36">
        <f>VLOOKUP(H331,'Metales Pesados 2025'!H331:BJ820,55,FALSE)</f>
        <v>0</v>
      </c>
      <c r="N331" s="36">
        <f>VLOOKUP(H331,'Metales Pesados 2025'!H331:BW820,68,FALSE)</f>
        <v>0</v>
      </c>
      <c r="O331" s="36">
        <f>VLOOKUP(H331,'Metales Pesados 2025'!H331:CJ820,81,FALSE)</f>
        <v>0</v>
      </c>
      <c r="P331" s="60">
        <f>VLOOKUP(H331,'Metales Pesados 2025'!H331:CW820,94,FALSE)</f>
        <v>0</v>
      </c>
    </row>
    <row r="332" spans="1:16" ht="13.05" customHeight="1" x14ac:dyDescent="0.2">
      <c r="A332" s="46" t="s">
        <v>15</v>
      </c>
      <c r="B332" s="46" t="s">
        <v>390</v>
      </c>
      <c r="C332" s="91">
        <v>401</v>
      </c>
      <c r="D332" s="46" t="s">
        <v>16</v>
      </c>
      <c r="E332" s="46" t="s">
        <v>15</v>
      </c>
      <c r="F332" s="46" t="s">
        <v>16</v>
      </c>
      <c r="G332" s="47" t="s">
        <v>33</v>
      </c>
      <c r="H332" s="70">
        <v>11689</v>
      </c>
      <c r="I332" s="49" t="s">
        <v>393</v>
      </c>
      <c r="J332" s="64">
        <f>VLOOKUP(H332,'Metales Pesados 2025'!H332:W821,16,FALSE)</f>
        <v>0</v>
      </c>
      <c r="K332" s="36">
        <f>VLOOKUP(H332,'Metales Pesados 2025'!H332:AJ821,29,FALSE)</f>
        <v>0</v>
      </c>
      <c r="L332" s="60">
        <f>VLOOKUP(H332,'Metales Pesados 2025'!H332:AW821,42,FALSE)</f>
        <v>0</v>
      </c>
      <c r="M332" s="36">
        <f>VLOOKUP(H332,'Metales Pesados 2025'!H332:BJ821,55,FALSE)</f>
        <v>0</v>
      </c>
      <c r="N332" s="36">
        <f>VLOOKUP(H332,'Metales Pesados 2025'!H332:BW821,68,FALSE)</f>
        <v>0</v>
      </c>
      <c r="O332" s="36">
        <f>VLOOKUP(H332,'Metales Pesados 2025'!H332:CJ821,81,FALSE)</f>
        <v>0</v>
      </c>
      <c r="P332" s="60">
        <f>VLOOKUP(H332,'Metales Pesados 2025'!H332:CW821,94,FALSE)</f>
        <v>0</v>
      </c>
    </row>
    <row r="333" spans="1:16" ht="13.05" customHeight="1" x14ac:dyDescent="0.2">
      <c r="A333" s="46" t="s">
        <v>15</v>
      </c>
      <c r="B333" s="46" t="s">
        <v>390</v>
      </c>
      <c r="C333" s="91">
        <v>401</v>
      </c>
      <c r="D333" s="46" t="s">
        <v>16</v>
      </c>
      <c r="E333" s="46" t="s">
        <v>15</v>
      </c>
      <c r="F333" s="46" t="s">
        <v>390</v>
      </c>
      <c r="G333" s="47" t="s">
        <v>33</v>
      </c>
      <c r="H333" s="70">
        <v>31222</v>
      </c>
      <c r="I333" s="49" t="s">
        <v>394</v>
      </c>
      <c r="J333" s="64">
        <f>VLOOKUP(H333,'Metales Pesados 2025'!H333:W822,16,FALSE)</f>
        <v>8</v>
      </c>
      <c r="K333" s="36">
        <f>VLOOKUP(H333,'Metales Pesados 2025'!H333:AJ822,29,FALSE)</f>
        <v>0</v>
      </c>
      <c r="L333" s="60">
        <f>VLOOKUP(H333,'Metales Pesados 2025'!H333:AW822,42,FALSE)</f>
        <v>5</v>
      </c>
      <c r="M333" s="36">
        <f>VLOOKUP(H333,'Metales Pesados 2025'!H333:BJ822,55,FALSE)</f>
        <v>0</v>
      </c>
      <c r="N333" s="36">
        <f>VLOOKUP(H333,'Metales Pesados 2025'!H333:BW822,68,FALSE)</f>
        <v>0</v>
      </c>
      <c r="O333" s="36">
        <f>VLOOKUP(H333,'Metales Pesados 2025'!H333:CJ822,81,FALSE)</f>
        <v>0</v>
      </c>
      <c r="P333" s="60">
        <f>VLOOKUP(H333,'Metales Pesados 2025'!H333:CW822,94,FALSE)</f>
        <v>0</v>
      </c>
    </row>
    <row r="334" spans="1:16" ht="13.05" customHeight="1" x14ac:dyDescent="0.2">
      <c r="A334" s="46" t="s">
        <v>15</v>
      </c>
      <c r="B334" s="46" t="s">
        <v>16</v>
      </c>
      <c r="C334" s="91">
        <v>401</v>
      </c>
      <c r="D334" s="46" t="s">
        <v>16</v>
      </c>
      <c r="E334" s="46" t="s">
        <v>15</v>
      </c>
      <c r="F334" s="46" t="s">
        <v>16</v>
      </c>
      <c r="G334" s="47" t="s">
        <v>135</v>
      </c>
      <c r="H334" s="70">
        <v>224</v>
      </c>
      <c r="I334" s="49" t="s">
        <v>395</v>
      </c>
      <c r="J334" s="64">
        <f>VLOOKUP(H334,'Metales Pesados 2025'!H334:W823,16,FALSE)</f>
        <v>0</v>
      </c>
      <c r="K334" s="36">
        <f>VLOOKUP(H334,'Metales Pesados 2025'!H334:AJ823,29,FALSE)</f>
        <v>0</v>
      </c>
      <c r="L334" s="60">
        <f>VLOOKUP(H334,'Metales Pesados 2025'!H334:AW823,42,FALSE)</f>
        <v>0</v>
      </c>
      <c r="M334" s="36">
        <f>VLOOKUP(H334,'Metales Pesados 2025'!H334:BJ823,55,FALSE)</f>
        <v>0</v>
      </c>
      <c r="N334" s="36">
        <f>VLOOKUP(H334,'Metales Pesados 2025'!H334:BW823,68,FALSE)</f>
        <v>0</v>
      </c>
      <c r="O334" s="36">
        <f>VLOOKUP(H334,'Metales Pesados 2025'!H334:CJ823,81,FALSE)</f>
        <v>0</v>
      </c>
      <c r="P334" s="60">
        <f>VLOOKUP(H334,'Metales Pesados 2025'!H334:CW823,94,FALSE)</f>
        <v>0</v>
      </c>
    </row>
    <row r="335" spans="1:16" ht="13.05" customHeight="1" x14ac:dyDescent="0.2">
      <c r="A335" s="46" t="s">
        <v>15</v>
      </c>
      <c r="B335" s="46" t="s">
        <v>16</v>
      </c>
      <c r="C335" s="91">
        <v>401</v>
      </c>
      <c r="D335" s="46" t="s">
        <v>16</v>
      </c>
      <c r="E335" s="46" t="s">
        <v>15</v>
      </c>
      <c r="F335" s="46" t="s">
        <v>16</v>
      </c>
      <c r="G335" s="47" t="s">
        <v>33</v>
      </c>
      <c r="H335" s="70">
        <v>6691</v>
      </c>
      <c r="I335" s="49" t="s">
        <v>396</v>
      </c>
      <c r="J335" s="64">
        <f>VLOOKUP(H335,'Metales Pesados 2025'!H335:W824,16,FALSE)</f>
        <v>0</v>
      </c>
      <c r="K335" s="36">
        <f>VLOOKUP(H335,'Metales Pesados 2025'!H335:AJ824,29,FALSE)</f>
        <v>0</v>
      </c>
      <c r="L335" s="60">
        <f>VLOOKUP(H335,'Metales Pesados 2025'!H335:AW824,42,FALSE)</f>
        <v>0</v>
      </c>
      <c r="M335" s="36">
        <f>VLOOKUP(H335,'Metales Pesados 2025'!H335:BJ824,55,FALSE)</f>
        <v>0</v>
      </c>
      <c r="N335" s="36">
        <f>VLOOKUP(H335,'Metales Pesados 2025'!H335:BW824,68,FALSE)</f>
        <v>0</v>
      </c>
      <c r="O335" s="36">
        <f>VLOOKUP(H335,'Metales Pesados 2025'!H335:CJ824,81,FALSE)</f>
        <v>0</v>
      </c>
      <c r="P335" s="60">
        <f>VLOOKUP(H335,'Metales Pesados 2025'!H335:CW824,94,FALSE)</f>
        <v>0</v>
      </c>
    </row>
    <row r="336" spans="1:16" ht="13.05" customHeight="1" x14ac:dyDescent="0.2">
      <c r="A336" s="46" t="s">
        <v>15</v>
      </c>
      <c r="B336" s="46" t="s">
        <v>16</v>
      </c>
      <c r="C336" s="91">
        <v>401</v>
      </c>
      <c r="D336" s="46" t="s">
        <v>16</v>
      </c>
      <c r="E336" s="46" t="s">
        <v>15</v>
      </c>
      <c r="F336" s="46" t="s">
        <v>16</v>
      </c>
      <c r="G336" s="47" t="s">
        <v>33</v>
      </c>
      <c r="H336" s="70">
        <v>219</v>
      </c>
      <c r="I336" s="49" t="s">
        <v>397</v>
      </c>
      <c r="J336" s="64">
        <f>VLOOKUP(H336,'Metales Pesados 2025'!H336:W825,16,FALSE)</f>
        <v>0</v>
      </c>
      <c r="K336" s="36">
        <f>VLOOKUP(H336,'Metales Pesados 2025'!H336:AJ825,29,FALSE)</f>
        <v>0</v>
      </c>
      <c r="L336" s="60">
        <f>VLOOKUP(H336,'Metales Pesados 2025'!H336:AW825,42,FALSE)</f>
        <v>0</v>
      </c>
      <c r="M336" s="36">
        <f>VLOOKUP(H336,'Metales Pesados 2025'!H336:BJ825,55,FALSE)</f>
        <v>0</v>
      </c>
      <c r="N336" s="36">
        <f>VLOOKUP(H336,'Metales Pesados 2025'!H336:BW825,68,FALSE)</f>
        <v>0</v>
      </c>
      <c r="O336" s="36">
        <f>VLOOKUP(H336,'Metales Pesados 2025'!H336:CJ825,81,FALSE)</f>
        <v>0</v>
      </c>
      <c r="P336" s="60">
        <f>VLOOKUP(H336,'Metales Pesados 2025'!H336:CW825,94,FALSE)</f>
        <v>0</v>
      </c>
    </row>
    <row r="337" spans="1:16" ht="13.05" customHeight="1" x14ac:dyDescent="0.2">
      <c r="A337" s="46" t="s">
        <v>15</v>
      </c>
      <c r="B337" s="46" t="s">
        <v>16</v>
      </c>
      <c r="C337" s="91">
        <v>401</v>
      </c>
      <c r="D337" s="46" t="s">
        <v>16</v>
      </c>
      <c r="E337" s="46" t="s">
        <v>15</v>
      </c>
      <c r="F337" s="46" t="s">
        <v>16</v>
      </c>
      <c r="G337" s="47" t="s">
        <v>33</v>
      </c>
      <c r="H337" s="70">
        <v>217</v>
      </c>
      <c r="I337" s="49" t="s">
        <v>564</v>
      </c>
      <c r="J337" s="64">
        <f>VLOOKUP(H337,'Metales Pesados 2025'!H337:W826,16,FALSE)</f>
        <v>0</v>
      </c>
      <c r="K337" s="36">
        <f>VLOOKUP(H337,'Metales Pesados 2025'!H337:AJ826,29,FALSE)</f>
        <v>0</v>
      </c>
      <c r="L337" s="60">
        <f>VLOOKUP(H337,'Metales Pesados 2025'!H337:AW826,42,FALSE)</f>
        <v>0</v>
      </c>
      <c r="M337" s="36">
        <f>VLOOKUP(H337,'Metales Pesados 2025'!H337:BJ826,55,FALSE)</f>
        <v>0</v>
      </c>
      <c r="N337" s="36">
        <f>VLOOKUP(H337,'Metales Pesados 2025'!H337:BW826,68,FALSE)</f>
        <v>0</v>
      </c>
      <c r="O337" s="36">
        <f>VLOOKUP(H337,'Metales Pesados 2025'!H337:CJ826,81,FALSE)</f>
        <v>0</v>
      </c>
      <c r="P337" s="60">
        <f>VLOOKUP(H337,'Metales Pesados 2025'!H337:CW826,94,FALSE)</f>
        <v>0</v>
      </c>
    </row>
    <row r="338" spans="1:16" ht="13.05" customHeight="1" x14ac:dyDescent="0.2">
      <c r="A338" s="46" t="s">
        <v>15</v>
      </c>
      <c r="B338" s="46" t="s">
        <v>16</v>
      </c>
      <c r="C338" s="91">
        <v>401</v>
      </c>
      <c r="D338" s="46" t="s">
        <v>16</v>
      </c>
      <c r="E338" s="46" t="s">
        <v>15</v>
      </c>
      <c r="F338" s="46" t="s">
        <v>16</v>
      </c>
      <c r="G338" s="47" t="s">
        <v>33</v>
      </c>
      <c r="H338" s="70">
        <v>218</v>
      </c>
      <c r="I338" s="49" t="s">
        <v>398</v>
      </c>
      <c r="J338" s="64">
        <f>VLOOKUP(H338,'Metales Pesados 2025'!H338:W827,16,FALSE)</f>
        <v>0</v>
      </c>
      <c r="K338" s="36">
        <f>VLOOKUP(H338,'Metales Pesados 2025'!H338:AJ827,29,FALSE)</f>
        <v>0</v>
      </c>
      <c r="L338" s="60">
        <f>VLOOKUP(H338,'Metales Pesados 2025'!H338:AW827,42,FALSE)</f>
        <v>0</v>
      </c>
      <c r="M338" s="36">
        <f>VLOOKUP(H338,'Metales Pesados 2025'!H338:BJ827,55,FALSE)</f>
        <v>0</v>
      </c>
      <c r="N338" s="36">
        <f>VLOOKUP(H338,'Metales Pesados 2025'!H338:BW827,68,FALSE)</f>
        <v>0</v>
      </c>
      <c r="O338" s="36">
        <f>VLOOKUP(H338,'Metales Pesados 2025'!H338:CJ827,81,FALSE)</f>
        <v>0</v>
      </c>
      <c r="P338" s="60">
        <f>VLOOKUP(H338,'Metales Pesados 2025'!H338:CW827,94,FALSE)</f>
        <v>0</v>
      </c>
    </row>
    <row r="339" spans="1:16" ht="13.05" customHeight="1" x14ac:dyDescent="0.2">
      <c r="A339" s="46" t="s">
        <v>15</v>
      </c>
      <c r="B339" s="46" t="s">
        <v>16</v>
      </c>
      <c r="C339" s="91">
        <v>401</v>
      </c>
      <c r="D339" s="46" t="s">
        <v>16</v>
      </c>
      <c r="E339" s="46" t="s">
        <v>15</v>
      </c>
      <c r="F339" s="46" t="s">
        <v>16</v>
      </c>
      <c r="G339" s="47" t="s">
        <v>297</v>
      </c>
      <c r="H339" s="70">
        <v>212</v>
      </c>
      <c r="I339" s="49" t="s">
        <v>399</v>
      </c>
      <c r="J339" s="64">
        <f>VLOOKUP(H339,'Metales Pesados 2025'!H339:W828,16,FALSE)</f>
        <v>19</v>
      </c>
      <c r="K339" s="36">
        <f>VLOOKUP(H339,'Metales Pesados 2025'!H339:AJ828,29,FALSE)</f>
        <v>0</v>
      </c>
      <c r="L339" s="60">
        <f>VLOOKUP(H339,'Metales Pesados 2025'!H339:AW828,42,FALSE)</f>
        <v>17</v>
      </c>
      <c r="M339" s="36">
        <f>VLOOKUP(H339,'Metales Pesados 2025'!H339:BJ828,55,FALSE)</f>
        <v>0</v>
      </c>
      <c r="N339" s="36">
        <f>VLOOKUP(H339,'Metales Pesados 2025'!H339:BW828,68,FALSE)</f>
        <v>0</v>
      </c>
      <c r="O339" s="36">
        <f>VLOOKUP(H339,'Metales Pesados 2025'!H339:CJ828,81,FALSE)</f>
        <v>0</v>
      </c>
      <c r="P339" s="60">
        <f>VLOOKUP(H339,'Metales Pesados 2025'!H339:CW828,94,FALSE)</f>
        <v>0</v>
      </c>
    </row>
    <row r="340" spans="1:16" ht="13.05" customHeight="1" x14ac:dyDescent="0.2">
      <c r="A340" s="46" t="s">
        <v>15</v>
      </c>
      <c r="B340" s="46" t="s">
        <v>16</v>
      </c>
      <c r="C340" s="91">
        <v>401</v>
      </c>
      <c r="D340" s="46" t="s">
        <v>16</v>
      </c>
      <c r="E340" s="46" t="s">
        <v>15</v>
      </c>
      <c r="F340" s="46" t="s">
        <v>16</v>
      </c>
      <c r="G340" s="47" t="s">
        <v>135</v>
      </c>
      <c r="H340" s="70">
        <v>232</v>
      </c>
      <c r="I340" s="49" t="s">
        <v>400</v>
      </c>
      <c r="J340" s="64">
        <f>VLOOKUP(H340,'Metales Pesados 2025'!H340:W829,16,FALSE)</f>
        <v>0</v>
      </c>
      <c r="K340" s="36">
        <f>VLOOKUP(H340,'Metales Pesados 2025'!H340:AJ829,29,FALSE)</f>
        <v>0</v>
      </c>
      <c r="L340" s="60">
        <f>VLOOKUP(H340,'Metales Pesados 2025'!H340:AW829,42,FALSE)</f>
        <v>0</v>
      </c>
      <c r="M340" s="36">
        <f>VLOOKUP(H340,'Metales Pesados 2025'!H340:BJ829,55,FALSE)</f>
        <v>0</v>
      </c>
      <c r="N340" s="36">
        <f>VLOOKUP(H340,'Metales Pesados 2025'!H340:BW829,68,FALSE)</f>
        <v>0</v>
      </c>
      <c r="O340" s="36">
        <f>VLOOKUP(H340,'Metales Pesados 2025'!H340:CJ829,81,FALSE)</f>
        <v>0</v>
      </c>
      <c r="P340" s="60">
        <f>VLOOKUP(H340,'Metales Pesados 2025'!H340:CW829,94,FALSE)</f>
        <v>0</v>
      </c>
    </row>
    <row r="341" spans="1:16" ht="13.05" customHeight="1" x14ac:dyDescent="0.2">
      <c r="A341" s="46" t="s">
        <v>15</v>
      </c>
      <c r="B341" s="46" t="s">
        <v>16</v>
      </c>
      <c r="C341" s="91">
        <v>401</v>
      </c>
      <c r="D341" s="46" t="s">
        <v>16</v>
      </c>
      <c r="E341" s="46" t="s">
        <v>15</v>
      </c>
      <c r="F341" s="46" t="s">
        <v>16</v>
      </c>
      <c r="G341" s="47" t="s">
        <v>33</v>
      </c>
      <c r="H341" s="70">
        <v>231</v>
      </c>
      <c r="I341" s="49" t="s">
        <v>401</v>
      </c>
      <c r="J341" s="64">
        <f>VLOOKUP(H341,'Metales Pesados 2025'!H341:W830,16,FALSE)</f>
        <v>0</v>
      </c>
      <c r="K341" s="36">
        <f>VLOOKUP(H341,'Metales Pesados 2025'!H341:AJ830,29,FALSE)</f>
        <v>0</v>
      </c>
      <c r="L341" s="60">
        <f>VLOOKUP(H341,'Metales Pesados 2025'!H341:AW830,42,FALSE)</f>
        <v>0</v>
      </c>
      <c r="M341" s="36">
        <f>VLOOKUP(H341,'Metales Pesados 2025'!H341:BJ830,55,FALSE)</f>
        <v>0</v>
      </c>
      <c r="N341" s="36">
        <f>VLOOKUP(H341,'Metales Pesados 2025'!H341:BW830,68,FALSE)</f>
        <v>0</v>
      </c>
      <c r="O341" s="36">
        <f>VLOOKUP(H341,'Metales Pesados 2025'!H341:CJ830,81,FALSE)</f>
        <v>0</v>
      </c>
      <c r="P341" s="60">
        <f>VLOOKUP(H341,'Metales Pesados 2025'!H341:CW830,94,FALSE)</f>
        <v>0</v>
      </c>
    </row>
    <row r="342" spans="1:16" ht="13.05" customHeight="1" x14ac:dyDescent="0.2">
      <c r="A342" s="46" t="s">
        <v>15</v>
      </c>
      <c r="B342" s="46" t="s">
        <v>16</v>
      </c>
      <c r="C342" s="91">
        <v>401</v>
      </c>
      <c r="D342" s="46" t="s">
        <v>16</v>
      </c>
      <c r="E342" s="46" t="s">
        <v>15</v>
      </c>
      <c r="F342" s="46" t="s">
        <v>16</v>
      </c>
      <c r="G342" s="47" t="s">
        <v>33</v>
      </c>
      <c r="H342" s="70">
        <v>230</v>
      </c>
      <c r="I342" s="49" t="s">
        <v>402</v>
      </c>
      <c r="J342" s="64">
        <f>VLOOKUP(H342,'Metales Pesados 2025'!H342:W831,16,FALSE)</f>
        <v>0</v>
      </c>
      <c r="K342" s="36">
        <f>VLOOKUP(H342,'Metales Pesados 2025'!H342:AJ831,29,FALSE)</f>
        <v>0</v>
      </c>
      <c r="L342" s="60">
        <f>VLOOKUP(H342,'Metales Pesados 2025'!H342:AW831,42,FALSE)</f>
        <v>0</v>
      </c>
      <c r="M342" s="36">
        <f>VLOOKUP(H342,'Metales Pesados 2025'!H342:BJ831,55,FALSE)</f>
        <v>0</v>
      </c>
      <c r="N342" s="36">
        <f>VLOOKUP(H342,'Metales Pesados 2025'!H342:BW831,68,FALSE)</f>
        <v>0</v>
      </c>
      <c r="O342" s="36">
        <f>VLOOKUP(H342,'Metales Pesados 2025'!H342:CJ831,81,FALSE)</f>
        <v>0</v>
      </c>
      <c r="P342" s="60">
        <f>VLOOKUP(H342,'Metales Pesados 2025'!H342:CW831,94,FALSE)</f>
        <v>0</v>
      </c>
    </row>
    <row r="343" spans="1:16" ht="13.05" customHeight="1" x14ac:dyDescent="0.2">
      <c r="A343" s="46" t="s">
        <v>15</v>
      </c>
      <c r="B343" s="46" t="s">
        <v>16</v>
      </c>
      <c r="C343" s="91">
        <v>401</v>
      </c>
      <c r="D343" s="46" t="s">
        <v>16</v>
      </c>
      <c r="E343" s="46" t="s">
        <v>15</v>
      </c>
      <c r="F343" s="46" t="s">
        <v>16</v>
      </c>
      <c r="G343" s="47" t="s">
        <v>33</v>
      </c>
      <c r="H343" s="70">
        <v>234</v>
      </c>
      <c r="I343" s="49" t="s">
        <v>403</v>
      </c>
      <c r="J343" s="64">
        <f>VLOOKUP(H343,'Metales Pesados 2025'!H343:W832,16,FALSE)</f>
        <v>0</v>
      </c>
      <c r="K343" s="36">
        <f>VLOOKUP(H343,'Metales Pesados 2025'!H343:AJ832,29,FALSE)</f>
        <v>0</v>
      </c>
      <c r="L343" s="60">
        <f>VLOOKUP(H343,'Metales Pesados 2025'!H343:AW832,42,FALSE)</f>
        <v>0</v>
      </c>
      <c r="M343" s="36">
        <f>VLOOKUP(H343,'Metales Pesados 2025'!H343:BJ832,55,FALSE)</f>
        <v>0</v>
      </c>
      <c r="N343" s="36">
        <f>VLOOKUP(H343,'Metales Pesados 2025'!H343:BW832,68,FALSE)</f>
        <v>0</v>
      </c>
      <c r="O343" s="36">
        <f>VLOOKUP(H343,'Metales Pesados 2025'!H343:CJ832,81,FALSE)</f>
        <v>0</v>
      </c>
      <c r="P343" s="60">
        <f>VLOOKUP(H343,'Metales Pesados 2025'!H343:CW832,94,FALSE)</f>
        <v>0</v>
      </c>
    </row>
    <row r="344" spans="1:16" ht="13.05" customHeight="1" x14ac:dyDescent="0.2">
      <c r="A344" s="46" t="s">
        <v>15</v>
      </c>
      <c r="B344" s="46" t="s">
        <v>16</v>
      </c>
      <c r="C344" s="91">
        <v>401</v>
      </c>
      <c r="D344" s="46" t="s">
        <v>16</v>
      </c>
      <c r="E344" s="46" t="s">
        <v>15</v>
      </c>
      <c r="F344" s="46" t="s">
        <v>16</v>
      </c>
      <c r="G344" s="47" t="s">
        <v>33</v>
      </c>
      <c r="H344" s="70">
        <v>227</v>
      </c>
      <c r="I344" s="49" t="s">
        <v>404</v>
      </c>
      <c r="J344" s="64">
        <f>VLOOKUP(H344,'Metales Pesados 2025'!H344:W833,16,FALSE)</f>
        <v>0</v>
      </c>
      <c r="K344" s="36">
        <f>VLOOKUP(H344,'Metales Pesados 2025'!H344:AJ833,29,FALSE)</f>
        <v>0</v>
      </c>
      <c r="L344" s="60">
        <f>VLOOKUP(H344,'Metales Pesados 2025'!H344:AW833,42,FALSE)</f>
        <v>0</v>
      </c>
      <c r="M344" s="36">
        <f>VLOOKUP(H344,'Metales Pesados 2025'!H344:BJ833,55,FALSE)</f>
        <v>0</v>
      </c>
      <c r="N344" s="36">
        <f>VLOOKUP(H344,'Metales Pesados 2025'!H344:BW833,68,FALSE)</f>
        <v>0</v>
      </c>
      <c r="O344" s="36">
        <f>VLOOKUP(H344,'Metales Pesados 2025'!H344:CJ833,81,FALSE)</f>
        <v>0</v>
      </c>
      <c r="P344" s="60">
        <f>VLOOKUP(H344,'Metales Pesados 2025'!H344:CW833,94,FALSE)</f>
        <v>0</v>
      </c>
    </row>
    <row r="345" spans="1:16" ht="13.05" customHeight="1" x14ac:dyDescent="0.2">
      <c r="A345" s="46" t="s">
        <v>15</v>
      </c>
      <c r="B345" s="46" t="s">
        <v>16</v>
      </c>
      <c r="C345" s="91">
        <v>401</v>
      </c>
      <c r="D345" s="46" t="s">
        <v>16</v>
      </c>
      <c r="E345" s="46" t="s">
        <v>15</v>
      </c>
      <c r="F345" s="46" t="s">
        <v>16</v>
      </c>
      <c r="G345" s="47" t="s">
        <v>33</v>
      </c>
      <c r="H345" s="70">
        <v>226</v>
      </c>
      <c r="I345" s="49" t="s">
        <v>405</v>
      </c>
      <c r="J345" s="64">
        <f>VLOOKUP(H345,'Metales Pesados 2025'!H345:W834,16,FALSE)</f>
        <v>0</v>
      </c>
      <c r="K345" s="36">
        <f>VLOOKUP(H345,'Metales Pesados 2025'!H345:AJ834,29,FALSE)</f>
        <v>0</v>
      </c>
      <c r="L345" s="60">
        <f>VLOOKUP(H345,'Metales Pesados 2025'!H345:AW834,42,FALSE)</f>
        <v>0</v>
      </c>
      <c r="M345" s="36">
        <f>VLOOKUP(H345,'Metales Pesados 2025'!H345:BJ834,55,FALSE)</f>
        <v>0</v>
      </c>
      <c r="N345" s="36">
        <f>VLOOKUP(H345,'Metales Pesados 2025'!H345:BW834,68,FALSE)</f>
        <v>0</v>
      </c>
      <c r="O345" s="36">
        <f>VLOOKUP(H345,'Metales Pesados 2025'!H345:CJ834,81,FALSE)</f>
        <v>0</v>
      </c>
      <c r="P345" s="60">
        <f>VLOOKUP(H345,'Metales Pesados 2025'!H345:CW834,94,FALSE)</f>
        <v>0</v>
      </c>
    </row>
    <row r="346" spans="1:16" ht="13.05" customHeight="1" x14ac:dyDescent="0.2">
      <c r="A346" s="46" t="s">
        <v>15</v>
      </c>
      <c r="B346" s="46" t="s">
        <v>16</v>
      </c>
      <c r="C346" s="91">
        <v>401</v>
      </c>
      <c r="D346" s="46" t="s">
        <v>16</v>
      </c>
      <c r="E346" s="46" t="s">
        <v>15</v>
      </c>
      <c r="F346" s="46" t="s">
        <v>16</v>
      </c>
      <c r="G346" s="47" t="s">
        <v>33</v>
      </c>
      <c r="H346" s="70">
        <v>9720</v>
      </c>
      <c r="I346" s="49" t="s">
        <v>406</v>
      </c>
      <c r="J346" s="64">
        <f>VLOOKUP(H346,'Metales Pesados 2025'!H346:W835,16,FALSE)</f>
        <v>0</v>
      </c>
      <c r="K346" s="36">
        <f>VLOOKUP(H346,'Metales Pesados 2025'!H346:AJ835,29,FALSE)</f>
        <v>0</v>
      </c>
      <c r="L346" s="60">
        <f>VLOOKUP(H346,'Metales Pesados 2025'!H346:AW835,42,FALSE)</f>
        <v>0</v>
      </c>
      <c r="M346" s="36">
        <f>VLOOKUP(H346,'Metales Pesados 2025'!H346:BJ835,55,FALSE)</f>
        <v>0</v>
      </c>
      <c r="N346" s="36">
        <f>VLOOKUP(H346,'Metales Pesados 2025'!H346:BW835,68,FALSE)</f>
        <v>0</v>
      </c>
      <c r="O346" s="36">
        <f>VLOOKUP(H346,'Metales Pesados 2025'!H346:CJ835,81,FALSE)</f>
        <v>0</v>
      </c>
      <c r="P346" s="60">
        <f>VLOOKUP(H346,'Metales Pesados 2025'!H346:CW835,94,FALSE)</f>
        <v>0</v>
      </c>
    </row>
    <row r="347" spans="1:16" ht="13.05" customHeight="1" x14ac:dyDescent="0.2">
      <c r="A347" s="46" t="s">
        <v>15</v>
      </c>
      <c r="B347" s="46" t="s">
        <v>407</v>
      </c>
      <c r="C347" s="91">
        <v>401</v>
      </c>
      <c r="D347" s="46" t="s">
        <v>16</v>
      </c>
      <c r="E347" s="46" t="s">
        <v>15</v>
      </c>
      <c r="F347" s="46" t="s">
        <v>407</v>
      </c>
      <c r="G347" s="47" t="s">
        <v>33</v>
      </c>
      <c r="H347" s="70">
        <v>25338</v>
      </c>
      <c r="I347" s="49" t="s">
        <v>408</v>
      </c>
      <c r="J347" s="64">
        <f>VLOOKUP(H347,'Metales Pesados 2025'!H347:W836,16,FALSE)</f>
        <v>25</v>
      </c>
      <c r="K347" s="36">
        <f>VLOOKUP(H347,'Metales Pesados 2025'!H347:AJ836,29,FALSE)</f>
        <v>3</v>
      </c>
      <c r="L347" s="60">
        <f>VLOOKUP(H347,'Metales Pesados 2025'!H347:AW836,42,FALSE)</f>
        <v>21</v>
      </c>
      <c r="M347" s="36">
        <f>VLOOKUP(H347,'Metales Pesados 2025'!H347:BJ836,55,FALSE)</f>
        <v>0</v>
      </c>
      <c r="N347" s="36">
        <f>VLOOKUP(H347,'Metales Pesados 2025'!H347:BW836,68,FALSE)</f>
        <v>0</v>
      </c>
      <c r="O347" s="36">
        <f>VLOOKUP(H347,'Metales Pesados 2025'!H347:CJ836,81,FALSE)</f>
        <v>0</v>
      </c>
      <c r="P347" s="60">
        <f>VLOOKUP(H347,'Metales Pesados 2025'!H347:CW836,94,FALSE)</f>
        <v>0</v>
      </c>
    </row>
    <row r="348" spans="1:16" ht="13.05" customHeight="1" x14ac:dyDescent="0.2">
      <c r="A348" s="46" t="s">
        <v>15</v>
      </c>
      <c r="B348" s="46" t="s">
        <v>16</v>
      </c>
      <c r="C348" s="91">
        <v>401</v>
      </c>
      <c r="D348" s="46" t="s">
        <v>16</v>
      </c>
      <c r="E348" s="46" t="s">
        <v>15</v>
      </c>
      <c r="F348" s="46" t="s">
        <v>16</v>
      </c>
      <c r="G348" s="47" t="s">
        <v>33</v>
      </c>
      <c r="H348" s="70">
        <v>25393</v>
      </c>
      <c r="I348" s="49" t="s">
        <v>409</v>
      </c>
      <c r="J348" s="64">
        <f>VLOOKUP(H348,'Metales Pesados 2025'!H348:W837,16,FALSE)</f>
        <v>0</v>
      </c>
      <c r="K348" s="36">
        <f>VLOOKUP(H348,'Metales Pesados 2025'!H348:AJ837,29,FALSE)</f>
        <v>0</v>
      </c>
      <c r="L348" s="60">
        <f>VLOOKUP(H348,'Metales Pesados 2025'!H348:AW837,42,FALSE)</f>
        <v>0</v>
      </c>
      <c r="M348" s="36">
        <f>VLOOKUP(H348,'Metales Pesados 2025'!H348:BJ837,55,FALSE)</f>
        <v>0</v>
      </c>
      <c r="N348" s="36">
        <f>VLOOKUP(H348,'Metales Pesados 2025'!H348:BW837,68,FALSE)</f>
        <v>0</v>
      </c>
      <c r="O348" s="36">
        <f>VLOOKUP(H348,'Metales Pesados 2025'!H348:CJ837,81,FALSE)</f>
        <v>0</v>
      </c>
      <c r="P348" s="60">
        <f>VLOOKUP(H348,'Metales Pesados 2025'!H348:CW837,94,FALSE)</f>
        <v>0</v>
      </c>
    </row>
    <row r="349" spans="1:16" ht="13.05" customHeight="1" x14ac:dyDescent="0.2">
      <c r="A349" s="46" t="s">
        <v>15</v>
      </c>
      <c r="B349" s="46" t="s">
        <v>16</v>
      </c>
      <c r="C349" s="91">
        <v>401</v>
      </c>
      <c r="D349" s="46" t="s">
        <v>16</v>
      </c>
      <c r="E349" s="46" t="s">
        <v>15</v>
      </c>
      <c r="F349" s="46" t="s">
        <v>16</v>
      </c>
      <c r="G349" s="47" t="s">
        <v>33</v>
      </c>
      <c r="H349" s="70">
        <v>7458</v>
      </c>
      <c r="I349" s="49" t="s">
        <v>150</v>
      </c>
      <c r="J349" s="64">
        <f>VLOOKUP(H349,'Metales Pesados 2025'!H349:W838,16,FALSE)</f>
        <v>0</v>
      </c>
      <c r="K349" s="36">
        <f>VLOOKUP(H349,'Metales Pesados 2025'!H349:AJ838,29,FALSE)</f>
        <v>0</v>
      </c>
      <c r="L349" s="60">
        <f>VLOOKUP(H349,'Metales Pesados 2025'!H349:AW838,42,FALSE)</f>
        <v>0</v>
      </c>
      <c r="M349" s="36">
        <f>VLOOKUP(H349,'Metales Pesados 2025'!H349:BJ838,55,FALSE)</f>
        <v>0</v>
      </c>
      <c r="N349" s="36">
        <f>VLOOKUP(H349,'Metales Pesados 2025'!H349:BW838,68,FALSE)</f>
        <v>0</v>
      </c>
      <c r="O349" s="36">
        <f>VLOOKUP(H349,'Metales Pesados 2025'!H349:CJ838,81,FALSE)</f>
        <v>0</v>
      </c>
      <c r="P349" s="60">
        <f>VLOOKUP(H349,'Metales Pesados 2025'!H349:CW838,94,FALSE)</f>
        <v>0</v>
      </c>
    </row>
    <row r="350" spans="1:16" ht="13.05" customHeight="1" x14ac:dyDescent="0.2">
      <c r="A350" s="46" t="s">
        <v>15</v>
      </c>
      <c r="B350" s="46" t="s">
        <v>16</v>
      </c>
      <c r="C350" s="91">
        <v>401</v>
      </c>
      <c r="D350" s="46" t="s">
        <v>16</v>
      </c>
      <c r="E350" s="46" t="s">
        <v>15</v>
      </c>
      <c r="F350" s="46" t="s">
        <v>16</v>
      </c>
      <c r="G350" s="47" t="s">
        <v>33</v>
      </c>
      <c r="H350" s="70">
        <v>26168</v>
      </c>
      <c r="I350" s="49" t="s">
        <v>410</v>
      </c>
      <c r="J350" s="64">
        <f>VLOOKUP(H350,'Metales Pesados 2025'!H350:W839,16,FALSE)</f>
        <v>0</v>
      </c>
      <c r="K350" s="36">
        <f>VLOOKUP(H350,'Metales Pesados 2025'!H350:AJ839,29,FALSE)</f>
        <v>0</v>
      </c>
      <c r="L350" s="60">
        <f>VLOOKUP(H350,'Metales Pesados 2025'!H350:AW839,42,FALSE)</f>
        <v>0</v>
      </c>
      <c r="M350" s="36">
        <f>VLOOKUP(H350,'Metales Pesados 2025'!H350:BJ839,55,FALSE)</f>
        <v>0</v>
      </c>
      <c r="N350" s="36">
        <f>VLOOKUP(H350,'Metales Pesados 2025'!H350:BW839,68,FALSE)</f>
        <v>0</v>
      </c>
      <c r="O350" s="36">
        <f>VLOOKUP(H350,'Metales Pesados 2025'!H350:CJ839,81,FALSE)</f>
        <v>0</v>
      </c>
      <c r="P350" s="60">
        <f>VLOOKUP(H350,'Metales Pesados 2025'!H350:CW839,94,FALSE)</f>
        <v>0</v>
      </c>
    </row>
    <row r="351" spans="1:16" ht="13.05" customHeight="1" x14ac:dyDescent="0.2">
      <c r="A351" s="46" t="s">
        <v>15</v>
      </c>
      <c r="B351" s="46" t="s">
        <v>16</v>
      </c>
      <c r="C351" s="91">
        <v>401</v>
      </c>
      <c r="D351" s="46" t="s">
        <v>16</v>
      </c>
      <c r="E351" s="46" t="s">
        <v>15</v>
      </c>
      <c r="F351" s="46" t="s">
        <v>16</v>
      </c>
      <c r="G351" s="47" t="s">
        <v>33</v>
      </c>
      <c r="H351" s="70">
        <v>31672</v>
      </c>
      <c r="I351" s="49" t="s">
        <v>566</v>
      </c>
      <c r="J351" s="64">
        <f>VLOOKUP(H351,'Metales Pesados 2025'!H351:W840,16,FALSE)</f>
        <v>0</v>
      </c>
      <c r="K351" s="36">
        <f>VLOOKUP(H351,'Metales Pesados 2025'!H351:AJ840,29,FALSE)</f>
        <v>0</v>
      </c>
      <c r="L351" s="60">
        <f>VLOOKUP(H351,'Metales Pesados 2025'!H351:AW840,42,FALSE)</f>
        <v>0</v>
      </c>
      <c r="M351" s="36">
        <f>VLOOKUP(H351,'Metales Pesados 2025'!H351:BJ840,55,FALSE)</f>
        <v>0</v>
      </c>
      <c r="N351" s="36">
        <f>VLOOKUP(H351,'Metales Pesados 2025'!H351:BW840,68,FALSE)</f>
        <v>0</v>
      </c>
      <c r="O351" s="36">
        <f>VLOOKUP(H351,'Metales Pesados 2025'!H351:CJ840,81,FALSE)</f>
        <v>0</v>
      </c>
      <c r="P351" s="60">
        <f>VLOOKUP(H351,'Metales Pesados 2025'!H351:CW840,94,FALSE)</f>
        <v>0</v>
      </c>
    </row>
    <row r="352" spans="1:16" ht="13.05" customHeight="1" x14ac:dyDescent="0.2">
      <c r="A352" s="46" t="s">
        <v>15</v>
      </c>
      <c r="B352" s="46" t="s">
        <v>16</v>
      </c>
      <c r="C352" s="91">
        <v>401</v>
      </c>
      <c r="D352" s="46" t="s">
        <v>16</v>
      </c>
      <c r="E352" s="46" t="s">
        <v>15</v>
      </c>
      <c r="F352" s="46" t="s">
        <v>16</v>
      </c>
      <c r="G352" s="47" t="s">
        <v>33</v>
      </c>
      <c r="H352" s="73">
        <v>26697</v>
      </c>
      <c r="I352" s="49" t="s">
        <v>411</v>
      </c>
      <c r="J352" s="64">
        <f>VLOOKUP(H352,'Metales Pesados 2025'!H352:W841,16,FALSE)</f>
        <v>0</v>
      </c>
      <c r="K352" s="36">
        <f>VLOOKUP(H352,'Metales Pesados 2025'!H352:AJ841,29,FALSE)</f>
        <v>0</v>
      </c>
      <c r="L352" s="60">
        <f>VLOOKUP(H352,'Metales Pesados 2025'!H352:AW841,42,FALSE)</f>
        <v>0</v>
      </c>
      <c r="M352" s="36">
        <f>VLOOKUP(H352,'Metales Pesados 2025'!H352:BJ841,55,FALSE)</f>
        <v>0</v>
      </c>
      <c r="N352" s="36">
        <f>VLOOKUP(H352,'Metales Pesados 2025'!H352:BW841,68,FALSE)</f>
        <v>0</v>
      </c>
      <c r="O352" s="36">
        <f>VLOOKUP(H352,'Metales Pesados 2025'!H352:CJ841,81,FALSE)</f>
        <v>0</v>
      </c>
      <c r="P352" s="60">
        <f>VLOOKUP(H352,'Metales Pesados 2025'!H352:CW841,94,FALSE)</f>
        <v>0</v>
      </c>
    </row>
    <row r="353" spans="1:16" ht="13.05" customHeight="1" x14ac:dyDescent="0.2">
      <c r="A353" s="46" t="s">
        <v>15</v>
      </c>
      <c r="B353" s="46" t="s">
        <v>16</v>
      </c>
      <c r="C353" s="91">
        <v>401</v>
      </c>
      <c r="D353" s="46" t="s">
        <v>16</v>
      </c>
      <c r="E353" s="46" t="s">
        <v>15</v>
      </c>
      <c r="F353" s="46" t="s">
        <v>16</v>
      </c>
      <c r="G353" s="47" t="s">
        <v>33</v>
      </c>
      <c r="H353" s="70">
        <v>26167</v>
      </c>
      <c r="I353" s="49" t="s">
        <v>412</v>
      </c>
      <c r="J353" s="64">
        <f>VLOOKUP(H353,'Metales Pesados 2025'!H353:W842,16,FALSE)</f>
        <v>0</v>
      </c>
      <c r="K353" s="36">
        <f>VLOOKUP(H353,'Metales Pesados 2025'!H353:AJ842,29,FALSE)</f>
        <v>0</v>
      </c>
      <c r="L353" s="60">
        <f>VLOOKUP(H353,'Metales Pesados 2025'!H353:AW842,42,FALSE)</f>
        <v>0</v>
      </c>
      <c r="M353" s="36">
        <f>VLOOKUP(H353,'Metales Pesados 2025'!H353:BJ842,55,FALSE)</f>
        <v>0</v>
      </c>
      <c r="N353" s="36">
        <f>VLOOKUP(H353,'Metales Pesados 2025'!H353:BW842,68,FALSE)</f>
        <v>0</v>
      </c>
      <c r="O353" s="36">
        <f>VLOOKUP(H353,'Metales Pesados 2025'!H353:CJ842,81,FALSE)</f>
        <v>0</v>
      </c>
      <c r="P353" s="60">
        <f>VLOOKUP(H353,'Metales Pesados 2025'!H353:CW842,94,FALSE)</f>
        <v>0</v>
      </c>
    </row>
    <row r="354" spans="1:16" ht="13.05" customHeight="1" x14ac:dyDescent="0.2">
      <c r="A354" s="46" t="s">
        <v>15</v>
      </c>
      <c r="B354" s="46" t="s">
        <v>16</v>
      </c>
      <c r="C354" s="91">
        <v>401</v>
      </c>
      <c r="D354" s="46" t="s">
        <v>16</v>
      </c>
      <c r="E354" s="46" t="s">
        <v>15</v>
      </c>
      <c r="F354" s="46" t="s">
        <v>16</v>
      </c>
      <c r="G354" s="47" t="s">
        <v>40</v>
      </c>
      <c r="H354" s="70">
        <v>28374</v>
      </c>
      <c r="I354" s="49" t="s">
        <v>563</v>
      </c>
      <c r="J354" s="64">
        <f>VLOOKUP(H354,'Metales Pesados 2025'!H354:W843,16,FALSE)</f>
        <v>3</v>
      </c>
      <c r="K354" s="36">
        <f>VLOOKUP(H354,'Metales Pesados 2025'!H354:AJ843,29,FALSE)</f>
        <v>0</v>
      </c>
      <c r="L354" s="60">
        <f>VLOOKUP(H354,'Metales Pesados 2025'!H354:AW843,42,FALSE)</f>
        <v>3</v>
      </c>
      <c r="M354" s="36">
        <f>VLOOKUP(H354,'Metales Pesados 2025'!H354:BJ843,55,FALSE)</f>
        <v>0</v>
      </c>
      <c r="N354" s="36">
        <f>VLOOKUP(H354,'Metales Pesados 2025'!H354:BW843,68,FALSE)</f>
        <v>0</v>
      </c>
      <c r="O354" s="36">
        <f>VLOOKUP(H354,'Metales Pesados 2025'!H354:CJ843,81,FALSE)</f>
        <v>0</v>
      </c>
      <c r="P354" s="60">
        <f>VLOOKUP(H354,'Metales Pesados 2025'!H354:CW843,94,FALSE)</f>
        <v>0</v>
      </c>
    </row>
    <row r="355" spans="1:16" ht="13.05" customHeight="1" x14ac:dyDescent="0.2">
      <c r="A355" s="46" t="s">
        <v>15</v>
      </c>
      <c r="B355" s="46" t="s">
        <v>16</v>
      </c>
      <c r="C355" s="91">
        <v>401</v>
      </c>
      <c r="D355" s="46" t="s">
        <v>16</v>
      </c>
      <c r="E355" s="46" t="s">
        <v>15</v>
      </c>
      <c r="F355" s="46" t="s">
        <v>9</v>
      </c>
      <c r="G355" s="47" t="s">
        <v>29</v>
      </c>
      <c r="H355" s="70">
        <v>31157</v>
      </c>
      <c r="I355" s="49" t="s">
        <v>413</v>
      </c>
      <c r="J355" s="64">
        <f>VLOOKUP(H355,'Metales Pesados 2025'!H355:W844,16,FALSE)</f>
        <v>0</v>
      </c>
      <c r="K355" s="36">
        <f>VLOOKUP(H355,'Metales Pesados 2025'!H355:AJ844,29,FALSE)</f>
        <v>0</v>
      </c>
      <c r="L355" s="60">
        <f>VLOOKUP(H355,'Metales Pesados 2025'!H355:AW844,42,FALSE)</f>
        <v>0</v>
      </c>
      <c r="M355" s="36">
        <f>VLOOKUP(H355,'Metales Pesados 2025'!H355:BJ844,55,FALSE)</f>
        <v>0</v>
      </c>
      <c r="N355" s="36">
        <f>VLOOKUP(H355,'Metales Pesados 2025'!H355:BW844,68,FALSE)</f>
        <v>0</v>
      </c>
      <c r="O355" s="36">
        <f>VLOOKUP(H355,'Metales Pesados 2025'!H355:CJ844,81,FALSE)</f>
        <v>0</v>
      </c>
      <c r="P355" s="60">
        <f>VLOOKUP(H355,'Metales Pesados 2025'!H355:CW844,94,FALSE)</f>
        <v>0</v>
      </c>
    </row>
    <row r="356" spans="1:16" ht="13.05" customHeight="1" x14ac:dyDescent="0.2">
      <c r="A356" s="46" t="s">
        <v>15</v>
      </c>
      <c r="B356" s="46" t="s">
        <v>414</v>
      </c>
      <c r="C356" s="91">
        <v>401</v>
      </c>
      <c r="D356" s="46" t="s">
        <v>16</v>
      </c>
      <c r="E356" s="46" t="s">
        <v>15</v>
      </c>
      <c r="F356" s="46" t="s">
        <v>414</v>
      </c>
      <c r="G356" s="47" t="s">
        <v>135</v>
      </c>
      <c r="H356" s="70">
        <v>209</v>
      </c>
      <c r="I356" s="49" t="s">
        <v>415</v>
      </c>
      <c r="J356" s="64">
        <f>VLOOKUP(H356,'Metales Pesados 2025'!H356:W845,16,FALSE)</f>
        <v>0</v>
      </c>
      <c r="K356" s="36">
        <f>VLOOKUP(H356,'Metales Pesados 2025'!H356:AJ845,29,FALSE)</f>
        <v>0</v>
      </c>
      <c r="L356" s="60">
        <f>VLOOKUP(H356,'Metales Pesados 2025'!H356:AW845,42,FALSE)</f>
        <v>0</v>
      </c>
      <c r="M356" s="36">
        <f>VLOOKUP(H356,'Metales Pesados 2025'!H356:BJ845,55,FALSE)</f>
        <v>0</v>
      </c>
      <c r="N356" s="36">
        <f>VLOOKUP(H356,'Metales Pesados 2025'!H356:BW845,68,FALSE)</f>
        <v>0</v>
      </c>
      <c r="O356" s="36">
        <f>VLOOKUP(H356,'Metales Pesados 2025'!H356:CJ845,81,FALSE)</f>
        <v>0</v>
      </c>
      <c r="P356" s="60">
        <f>VLOOKUP(H356,'Metales Pesados 2025'!H356:CW845,94,FALSE)</f>
        <v>0</v>
      </c>
    </row>
    <row r="357" spans="1:16" ht="13.05" customHeight="1" x14ac:dyDescent="0.2">
      <c r="A357" s="46" t="s">
        <v>15</v>
      </c>
      <c r="B357" s="46" t="s">
        <v>414</v>
      </c>
      <c r="C357" s="91">
        <v>401</v>
      </c>
      <c r="D357" s="46" t="s">
        <v>16</v>
      </c>
      <c r="E357" s="46" t="s">
        <v>15</v>
      </c>
      <c r="F357" s="46" t="s">
        <v>414</v>
      </c>
      <c r="G357" s="47" t="s">
        <v>33</v>
      </c>
      <c r="H357" s="70">
        <v>208</v>
      </c>
      <c r="I357" s="49" t="s">
        <v>416</v>
      </c>
      <c r="J357" s="64">
        <f>VLOOKUP(H357,'Metales Pesados 2025'!H357:W846,16,FALSE)</f>
        <v>0</v>
      </c>
      <c r="K357" s="36">
        <f>VLOOKUP(H357,'Metales Pesados 2025'!H357:AJ846,29,FALSE)</f>
        <v>0</v>
      </c>
      <c r="L357" s="60">
        <f>VLOOKUP(H357,'Metales Pesados 2025'!H357:AW846,42,FALSE)</f>
        <v>0</v>
      </c>
      <c r="M357" s="36">
        <f>VLOOKUP(H357,'Metales Pesados 2025'!H357:BJ846,55,FALSE)</f>
        <v>0</v>
      </c>
      <c r="N357" s="36">
        <f>VLOOKUP(H357,'Metales Pesados 2025'!H357:BW846,68,FALSE)</f>
        <v>0</v>
      </c>
      <c r="O357" s="36">
        <f>VLOOKUP(H357,'Metales Pesados 2025'!H357:CJ846,81,FALSE)</f>
        <v>0</v>
      </c>
      <c r="P357" s="60">
        <f>VLOOKUP(H357,'Metales Pesados 2025'!H357:CW846,94,FALSE)</f>
        <v>0</v>
      </c>
    </row>
    <row r="358" spans="1:16" ht="13.05" customHeight="1" x14ac:dyDescent="0.2">
      <c r="A358" s="46" t="s">
        <v>15</v>
      </c>
      <c r="B358" s="46" t="s">
        <v>414</v>
      </c>
      <c r="C358" s="91">
        <v>401</v>
      </c>
      <c r="D358" s="46" t="s">
        <v>16</v>
      </c>
      <c r="E358" s="46" t="s">
        <v>15</v>
      </c>
      <c r="F358" s="46" t="s">
        <v>414</v>
      </c>
      <c r="G358" s="47" t="s">
        <v>33</v>
      </c>
      <c r="H358" s="70">
        <v>206</v>
      </c>
      <c r="I358" s="49" t="s">
        <v>417</v>
      </c>
      <c r="J358" s="64">
        <f>VLOOKUP(H358,'Metales Pesados 2025'!H358:W847,16,FALSE)</f>
        <v>0</v>
      </c>
      <c r="K358" s="36">
        <f>VLOOKUP(H358,'Metales Pesados 2025'!H358:AJ847,29,FALSE)</f>
        <v>0</v>
      </c>
      <c r="L358" s="60">
        <f>VLOOKUP(H358,'Metales Pesados 2025'!H358:AW847,42,FALSE)</f>
        <v>0</v>
      </c>
      <c r="M358" s="36">
        <f>VLOOKUP(H358,'Metales Pesados 2025'!H358:BJ847,55,FALSE)</f>
        <v>0</v>
      </c>
      <c r="N358" s="36">
        <f>VLOOKUP(H358,'Metales Pesados 2025'!H358:BW847,68,FALSE)</f>
        <v>0</v>
      </c>
      <c r="O358" s="36">
        <f>VLOOKUP(H358,'Metales Pesados 2025'!H358:CJ847,81,FALSE)</f>
        <v>0</v>
      </c>
      <c r="P358" s="60">
        <f>VLOOKUP(H358,'Metales Pesados 2025'!H358:CW847,94,FALSE)</f>
        <v>0</v>
      </c>
    </row>
    <row r="359" spans="1:16" ht="13.05" customHeight="1" x14ac:dyDescent="0.2">
      <c r="A359" s="46" t="s">
        <v>15</v>
      </c>
      <c r="B359" s="46" t="s">
        <v>414</v>
      </c>
      <c r="C359" s="91">
        <v>401</v>
      </c>
      <c r="D359" s="46" t="s">
        <v>16</v>
      </c>
      <c r="E359" s="46" t="s">
        <v>15</v>
      </c>
      <c r="F359" s="46" t="s">
        <v>414</v>
      </c>
      <c r="G359" s="47" t="s">
        <v>33</v>
      </c>
      <c r="H359" s="70">
        <v>207</v>
      </c>
      <c r="I359" s="49" t="s">
        <v>418</v>
      </c>
      <c r="J359" s="64">
        <f>VLOOKUP(H359,'Metales Pesados 2025'!H359:W848,16,FALSE)</f>
        <v>0</v>
      </c>
      <c r="K359" s="36">
        <f>VLOOKUP(H359,'Metales Pesados 2025'!H359:AJ848,29,FALSE)</f>
        <v>0</v>
      </c>
      <c r="L359" s="60">
        <f>VLOOKUP(H359,'Metales Pesados 2025'!H359:AW848,42,FALSE)</f>
        <v>0</v>
      </c>
      <c r="M359" s="36">
        <f>VLOOKUP(H359,'Metales Pesados 2025'!H359:BJ848,55,FALSE)</f>
        <v>0</v>
      </c>
      <c r="N359" s="36">
        <f>VLOOKUP(H359,'Metales Pesados 2025'!H359:BW848,68,FALSE)</f>
        <v>0</v>
      </c>
      <c r="O359" s="36">
        <f>VLOOKUP(H359,'Metales Pesados 2025'!H359:CJ848,81,FALSE)</f>
        <v>0</v>
      </c>
      <c r="P359" s="60">
        <f>VLOOKUP(H359,'Metales Pesados 2025'!H359:CW848,94,FALSE)</f>
        <v>0</v>
      </c>
    </row>
    <row r="360" spans="1:16" ht="13.05" customHeight="1" x14ac:dyDescent="0.2">
      <c r="A360" s="46" t="s">
        <v>15</v>
      </c>
      <c r="B360" s="46" t="s">
        <v>414</v>
      </c>
      <c r="C360" s="91">
        <v>401</v>
      </c>
      <c r="D360" s="46" t="s">
        <v>16</v>
      </c>
      <c r="E360" s="46" t="s">
        <v>15</v>
      </c>
      <c r="F360" s="46" t="s">
        <v>414</v>
      </c>
      <c r="G360" s="47" t="s">
        <v>33</v>
      </c>
      <c r="H360" s="70">
        <v>299</v>
      </c>
      <c r="I360" s="49" t="s">
        <v>218</v>
      </c>
      <c r="J360" s="64">
        <f>VLOOKUP(H360,'Metales Pesados 2025'!H360:W849,16,FALSE)</f>
        <v>0</v>
      </c>
      <c r="K360" s="36">
        <f>VLOOKUP(H360,'Metales Pesados 2025'!H360:AJ849,29,FALSE)</f>
        <v>0</v>
      </c>
      <c r="L360" s="60">
        <f>VLOOKUP(H360,'Metales Pesados 2025'!H360:AW849,42,FALSE)</f>
        <v>0</v>
      </c>
      <c r="M360" s="36">
        <f>VLOOKUP(H360,'Metales Pesados 2025'!H360:BJ849,55,FALSE)</f>
        <v>0</v>
      </c>
      <c r="N360" s="36">
        <f>VLOOKUP(H360,'Metales Pesados 2025'!H360:BW849,68,FALSE)</f>
        <v>0</v>
      </c>
      <c r="O360" s="36">
        <f>VLOOKUP(H360,'Metales Pesados 2025'!H360:CJ849,81,FALSE)</f>
        <v>0</v>
      </c>
      <c r="P360" s="60">
        <f>VLOOKUP(H360,'Metales Pesados 2025'!H360:CW849,94,FALSE)</f>
        <v>0</v>
      </c>
    </row>
    <row r="361" spans="1:16" ht="13.05" customHeight="1" x14ac:dyDescent="0.2">
      <c r="A361" s="46" t="s">
        <v>15</v>
      </c>
      <c r="B361" s="46" t="s">
        <v>414</v>
      </c>
      <c r="C361" s="91">
        <v>401</v>
      </c>
      <c r="D361" s="46" t="s">
        <v>16</v>
      </c>
      <c r="E361" s="46" t="s">
        <v>15</v>
      </c>
      <c r="F361" s="46" t="s">
        <v>414</v>
      </c>
      <c r="G361" s="47" t="s">
        <v>33</v>
      </c>
      <c r="H361" s="70">
        <v>300</v>
      </c>
      <c r="I361" s="49" t="s">
        <v>419</v>
      </c>
      <c r="J361" s="64">
        <f>VLOOKUP(H361,'Metales Pesados 2025'!H361:W850,16,FALSE)</f>
        <v>0</v>
      </c>
      <c r="K361" s="36">
        <f>VLOOKUP(H361,'Metales Pesados 2025'!H361:AJ850,29,FALSE)</f>
        <v>0</v>
      </c>
      <c r="L361" s="60">
        <f>VLOOKUP(H361,'Metales Pesados 2025'!H361:AW850,42,FALSE)</f>
        <v>0</v>
      </c>
      <c r="M361" s="36">
        <f>VLOOKUP(H361,'Metales Pesados 2025'!H361:BJ850,55,FALSE)</f>
        <v>0</v>
      </c>
      <c r="N361" s="36">
        <f>VLOOKUP(H361,'Metales Pesados 2025'!H361:BW850,68,FALSE)</f>
        <v>0</v>
      </c>
      <c r="O361" s="36">
        <f>VLOOKUP(H361,'Metales Pesados 2025'!H361:CJ850,81,FALSE)</f>
        <v>0</v>
      </c>
      <c r="P361" s="60">
        <f>VLOOKUP(H361,'Metales Pesados 2025'!H361:CW850,94,FALSE)</f>
        <v>0</v>
      </c>
    </row>
    <row r="362" spans="1:16" ht="13.05" customHeight="1" x14ac:dyDescent="0.2">
      <c r="A362" s="46" t="s">
        <v>15</v>
      </c>
      <c r="B362" s="46" t="s">
        <v>414</v>
      </c>
      <c r="C362" s="91">
        <v>401</v>
      </c>
      <c r="D362" s="46" t="s">
        <v>16</v>
      </c>
      <c r="E362" s="46" t="s">
        <v>15</v>
      </c>
      <c r="F362" s="46" t="s">
        <v>414</v>
      </c>
      <c r="G362" s="47" t="s">
        <v>33</v>
      </c>
      <c r="H362" s="70">
        <v>25340</v>
      </c>
      <c r="I362" s="49" t="s">
        <v>420</v>
      </c>
      <c r="J362" s="64">
        <f>VLOOKUP(H362,'Metales Pesados 2025'!H362:W851,16,FALSE)</f>
        <v>0</v>
      </c>
      <c r="K362" s="36">
        <f>VLOOKUP(H362,'Metales Pesados 2025'!H362:AJ851,29,FALSE)</f>
        <v>0</v>
      </c>
      <c r="L362" s="60">
        <f>VLOOKUP(H362,'Metales Pesados 2025'!H362:AW851,42,FALSE)</f>
        <v>0</v>
      </c>
      <c r="M362" s="36">
        <f>VLOOKUP(H362,'Metales Pesados 2025'!H362:BJ851,55,FALSE)</f>
        <v>0</v>
      </c>
      <c r="N362" s="36">
        <f>VLOOKUP(H362,'Metales Pesados 2025'!H362:BW851,68,FALSE)</f>
        <v>0</v>
      </c>
      <c r="O362" s="36">
        <f>VLOOKUP(H362,'Metales Pesados 2025'!H362:CJ851,81,FALSE)</f>
        <v>0</v>
      </c>
      <c r="P362" s="60">
        <f>VLOOKUP(H362,'Metales Pesados 2025'!H362:CW851,94,FALSE)</f>
        <v>0</v>
      </c>
    </row>
    <row r="363" spans="1:16" ht="13.05" customHeight="1" x14ac:dyDescent="0.2">
      <c r="A363" s="46" t="s">
        <v>15</v>
      </c>
      <c r="B363" s="46" t="s">
        <v>414</v>
      </c>
      <c r="C363" s="91">
        <v>401</v>
      </c>
      <c r="D363" s="46" t="s">
        <v>16</v>
      </c>
      <c r="E363" s="46" t="s">
        <v>15</v>
      </c>
      <c r="F363" s="46" t="s">
        <v>414</v>
      </c>
      <c r="G363" s="47" t="s">
        <v>33</v>
      </c>
      <c r="H363" s="70">
        <v>301</v>
      </c>
      <c r="I363" s="49" t="s">
        <v>421</v>
      </c>
      <c r="J363" s="64">
        <f>VLOOKUP(H363,'Metales Pesados 2025'!H363:W852,16,FALSE)</f>
        <v>0</v>
      </c>
      <c r="K363" s="36">
        <f>VLOOKUP(H363,'Metales Pesados 2025'!H363:AJ852,29,FALSE)</f>
        <v>0</v>
      </c>
      <c r="L363" s="60">
        <f>VLOOKUP(H363,'Metales Pesados 2025'!H363:AW852,42,FALSE)</f>
        <v>0</v>
      </c>
      <c r="M363" s="36">
        <f>VLOOKUP(H363,'Metales Pesados 2025'!H363:BJ852,55,FALSE)</f>
        <v>0</v>
      </c>
      <c r="N363" s="36">
        <f>VLOOKUP(H363,'Metales Pesados 2025'!H363:BW852,68,FALSE)</f>
        <v>0</v>
      </c>
      <c r="O363" s="36">
        <f>VLOOKUP(H363,'Metales Pesados 2025'!H363:CJ852,81,FALSE)</f>
        <v>0</v>
      </c>
      <c r="P363" s="60">
        <f>VLOOKUP(H363,'Metales Pesados 2025'!H363:CW852,94,FALSE)</f>
        <v>0</v>
      </c>
    </row>
    <row r="364" spans="1:16" ht="13.05" customHeight="1" x14ac:dyDescent="0.2">
      <c r="A364" s="46" t="s">
        <v>15</v>
      </c>
      <c r="B364" s="46" t="s">
        <v>414</v>
      </c>
      <c r="C364" s="91">
        <v>401</v>
      </c>
      <c r="D364" s="46" t="s">
        <v>16</v>
      </c>
      <c r="E364" s="46" t="s">
        <v>15</v>
      </c>
      <c r="F364" s="46" t="s">
        <v>414</v>
      </c>
      <c r="G364" s="47" t="s">
        <v>33</v>
      </c>
      <c r="H364" s="70">
        <v>6992</v>
      </c>
      <c r="I364" s="49" t="s">
        <v>422</v>
      </c>
      <c r="J364" s="64">
        <f>VLOOKUP(H364,'Metales Pesados 2025'!H364:W853,16,FALSE)</f>
        <v>0</v>
      </c>
      <c r="K364" s="36">
        <f>VLOOKUP(H364,'Metales Pesados 2025'!H364:AJ853,29,FALSE)</f>
        <v>0</v>
      </c>
      <c r="L364" s="60">
        <f>VLOOKUP(H364,'Metales Pesados 2025'!H364:AW853,42,FALSE)</f>
        <v>0</v>
      </c>
      <c r="M364" s="36">
        <f>VLOOKUP(H364,'Metales Pesados 2025'!H364:BJ853,55,FALSE)</f>
        <v>0</v>
      </c>
      <c r="N364" s="36">
        <f>VLOOKUP(H364,'Metales Pesados 2025'!H364:BW853,68,FALSE)</f>
        <v>0</v>
      </c>
      <c r="O364" s="36">
        <f>VLOOKUP(H364,'Metales Pesados 2025'!H364:CJ853,81,FALSE)</f>
        <v>0</v>
      </c>
      <c r="P364" s="60">
        <f>VLOOKUP(H364,'Metales Pesados 2025'!H364:CW853,94,FALSE)</f>
        <v>0</v>
      </c>
    </row>
    <row r="365" spans="1:16" ht="13.05" customHeight="1" x14ac:dyDescent="0.2">
      <c r="A365" s="46" t="s">
        <v>15</v>
      </c>
      <c r="B365" s="46" t="s">
        <v>390</v>
      </c>
      <c r="C365" s="91">
        <v>401</v>
      </c>
      <c r="D365" s="46" t="s">
        <v>16</v>
      </c>
      <c r="E365" s="46" t="s">
        <v>15</v>
      </c>
      <c r="F365" s="46" t="s">
        <v>390</v>
      </c>
      <c r="G365" s="47" t="s">
        <v>297</v>
      </c>
      <c r="H365" s="70">
        <v>187</v>
      </c>
      <c r="I365" s="49" t="s">
        <v>423</v>
      </c>
      <c r="J365" s="64">
        <f>VLOOKUP(H365,'Metales Pesados 2025'!H365:W854,16,FALSE)</f>
        <v>13</v>
      </c>
      <c r="K365" s="36">
        <f>VLOOKUP(H365,'Metales Pesados 2025'!H365:AJ854,29,FALSE)</f>
        <v>0</v>
      </c>
      <c r="L365" s="60">
        <f>VLOOKUP(H365,'Metales Pesados 2025'!H365:AW854,42,FALSE)</f>
        <v>13</v>
      </c>
      <c r="M365" s="36">
        <f>VLOOKUP(H365,'Metales Pesados 2025'!H365:BJ854,55,FALSE)</f>
        <v>0</v>
      </c>
      <c r="N365" s="36">
        <f>VLOOKUP(H365,'Metales Pesados 2025'!H365:BW854,68,FALSE)</f>
        <v>0</v>
      </c>
      <c r="O365" s="36">
        <f>VLOOKUP(H365,'Metales Pesados 2025'!H365:CJ854,81,FALSE)</f>
        <v>0</v>
      </c>
      <c r="P365" s="60">
        <f>VLOOKUP(H365,'Metales Pesados 2025'!H365:CW854,94,FALSE)</f>
        <v>0</v>
      </c>
    </row>
    <row r="366" spans="1:16" ht="13.05" customHeight="1" x14ac:dyDescent="0.2">
      <c r="A366" s="46" t="s">
        <v>15</v>
      </c>
      <c r="B366" s="46" t="s">
        <v>390</v>
      </c>
      <c r="C366" s="91">
        <v>401</v>
      </c>
      <c r="D366" s="46" t="s">
        <v>16</v>
      </c>
      <c r="E366" s="46" t="s">
        <v>15</v>
      </c>
      <c r="F366" s="46" t="s">
        <v>390</v>
      </c>
      <c r="G366" s="47" t="s">
        <v>33</v>
      </c>
      <c r="H366" s="70">
        <v>9723</v>
      </c>
      <c r="I366" s="49" t="s">
        <v>424</v>
      </c>
      <c r="J366" s="64">
        <f>VLOOKUP(H366,'Metales Pesados 2025'!H366:W855,16,FALSE)</f>
        <v>0</v>
      </c>
      <c r="K366" s="36">
        <f>VLOOKUP(H366,'Metales Pesados 2025'!H366:AJ855,29,FALSE)</f>
        <v>0</v>
      </c>
      <c r="L366" s="60">
        <f>VLOOKUP(H366,'Metales Pesados 2025'!H366:AW855,42,FALSE)</f>
        <v>0</v>
      </c>
      <c r="M366" s="36">
        <f>VLOOKUP(H366,'Metales Pesados 2025'!H366:BJ855,55,FALSE)</f>
        <v>0</v>
      </c>
      <c r="N366" s="36">
        <f>VLOOKUP(H366,'Metales Pesados 2025'!H366:BW855,68,FALSE)</f>
        <v>0</v>
      </c>
      <c r="O366" s="36">
        <f>VLOOKUP(H366,'Metales Pesados 2025'!H366:CJ855,81,FALSE)</f>
        <v>0</v>
      </c>
      <c r="P366" s="60">
        <f>VLOOKUP(H366,'Metales Pesados 2025'!H366:CW855,94,FALSE)</f>
        <v>0</v>
      </c>
    </row>
    <row r="367" spans="1:16" ht="13.05" customHeight="1" x14ac:dyDescent="0.2">
      <c r="A367" s="46" t="s">
        <v>15</v>
      </c>
      <c r="B367" s="46" t="s">
        <v>390</v>
      </c>
      <c r="C367" s="91">
        <v>401</v>
      </c>
      <c r="D367" s="46" t="s">
        <v>16</v>
      </c>
      <c r="E367" s="46" t="s">
        <v>15</v>
      </c>
      <c r="F367" s="46" t="s">
        <v>390</v>
      </c>
      <c r="G367" s="47" t="s">
        <v>135</v>
      </c>
      <c r="H367" s="70">
        <v>186</v>
      </c>
      <c r="I367" s="49" t="s">
        <v>425</v>
      </c>
      <c r="J367" s="64">
        <f>VLOOKUP(H367,'Metales Pesados 2025'!H367:W856,16,FALSE)</f>
        <v>415</v>
      </c>
      <c r="K367" s="36">
        <f>VLOOKUP(H367,'Metales Pesados 2025'!H367:AJ856,29,FALSE)</f>
        <v>0</v>
      </c>
      <c r="L367" s="60">
        <f>VLOOKUP(H367,'Metales Pesados 2025'!H367:AW856,42,FALSE)</f>
        <v>304</v>
      </c>
      <c r="M367" s="36">
        <f>VLOOKUP(H367,'Metales Pesados 2025'!H367:BJ856,55,FALSE)</f>
        <v>0</v>
      </c>
      <c r="N367" s="36">
        <f>VLOOKUP(H367,'Metales Pesados 2025'!H367:BW856,68,FALSE)</f>
        <v>0</v>
      </c>
      <c r="O367" s="36">
        <f>VLOOKUP(H367,'Metales Pesados 2025'!H367:CJ856,81,FALSE)</f>
        <v>0</v>
      </c>
      <c r="P367" s="60">
        <f>VLOOKUP(H367,'Metales Pesados 2025'!H367:CW856,94,FALSE)</f>
        <v>0</v>
      </c>
    </row>
    <row r="368" spans="1:16" ht="13.05" customHeight="1" x14ac:dyDescent="0.2">
      <c r="A368" s="46" t="s">
        <v>15</v>
      </c>
      <c r="B368" s="46" t="s">
        <v>390</v>
      </c>
      <c r="C368" s="91">
        <v>401</v>
      </c>
      <c r="D368" s="46" t="s">
        <v>16</v>
      </c>
      <c r="E368" s="46" t="s">
        <v>15</v>
      </c>
      <c r="F368" s="46" t="s">
        <v>390</v>
      </c>
      <c r="G368" s="47" t="s">
        <v>33</v>
      </c>
      <c r="H368" s="70">
        <v>11687</v>
      </c>
      <c r="I368" s="49" t="s">
        <v>426</v>
      </c>
      <c r="J368" s="64">
        <f>VLOOKUP(H368,'Metales Pesados 2025'!H368:W857,16,FALSE)</f>
        <v>98</v>
      </c>
      <c r="K368" s="36">
        <f>VLOOKUP(H368,'Metales Pesados 2025'!H368:AJ857,29,FALSE)</f>
        <v>0</v>
      </c>
      <c r="L368" s="60">
        <f>VLOOKUP(H368,'Metales Pesados 2025'!H368:AW857,42,FALSE)</f>
        <v>76</v>
      </c>
      <c r="M368" s="36">
        <f>VLOOKUP(H368,'Metales Pesados 2025'!H368:BJ857,55,FALSE)</f>
        <v>0</v>
      </c>
      <c r="N368" s="36">
        <f>VLOOKUP(H368,'Metales Pesados 2025'!H368:BW857,68,FALSE)</f>
        <v>0</v>
      </c>
      <c r="O368" s="36">
        <f>VLOOKUP(H368,'Metales Pesados 2025'!H368:CJ857,81,FALSE)</f>
        <v>0</v>
      </c>
      <c r="P368" s="60">
        <f>VLOOKUP(H368,'Metales Pesados 2025'!H368:CW857,94,FALSE)</f>
        <v>0</v>
      </c>
    </row>
    <row r="369" spans="1:16" ht="13.05" customHeight="1" x14ac:dyDescent="0.2">
      <c r="A369" s="46" t="s">
        <v>15</v>
      </c>
      <c r="B369" s="46" t="s">
        <v>390</v>
      </c>
      <c r="C369" s="91">
        <v>401</v>
      </c>
      <c r="D369" s="46" t="s">
        <v>16</v>
      </c>
      <c r="E369" s="46" t="s">
        <v>15</v>
      </c>
      <c r="F369" s="46" t="s">
        <v>390</v>
      </c>
      <c r="G369" s="47" t="s">
        <v>33</v>
      </c>
      <c r="H369" s="70">
        <v>188</v>
      </c>
      <c r="I369" s="49" t="s">
        <v>427</v>
      </c>
      <c r="J369" s="64">
        <f>VLOOKUP(H369,'Metales Pesados 2025'!H369:W858,16,FALSE)</f>
        <v>75</v>
      </c>
      <c r="K369" s="36">
        <f>VLOOKUP(H369,'Metales Pesados 2025'!H369:AJ858,29,FALSE)</f>
        <v>0</v>
      </c>
      <c r="L369" s="60">
        <f>VLOOKUP(H369,'Metales Pesados 2025'!H369:AW858,42,FALSE)</f>
        <v>66</v>
      </c>
      <c r="M369" s="36">
        <f>VLOOKUP(H369,'Metales Pesados 2025'!H369:BJ858,55,FALSE)</f>
        <v>0</v>
      </c>
      <c r="N369" s="36">
        <f>VLOOKUP(H369,'Metales Pesados 2025'!H369:BW858,68,FALSE)</f>
        <v>0</v>
      </c>
      <c r="O369" s="36">
        <f>VLOOKUP(H369,'Metales Pesados 2025'!H369:CJ858,81,FALSE)</f>
        <v>0</v>
      </c>
      <c r="P369" s="60">
        <f>VLOOKUP(H369,'Metales Pesados 2025'!H369:CW858,94,FALSE)</f>
        <v>0</v>
      </c>
    </row>
    <row r="370" spans="1:16" ht="13.05" customHeight="1" x14ac:dyDescent="0.2">
      <c r="A370" s="46" t="s">
        <v>15</v>
      </c>
      <c r="B370" s="46" t="s">
        <v>390</v>
      </c>
      <c r="C370" s="91">
        <v>401</v>
      </c>
      <c r="D370" s="46" t="s">
        <v>16</v>
      </c>
      <c r="E370" s="46" t="s">
        <v>15</v>
      </c>
      <c r="F370" s="46" t="s">
        <v>390</v>
      </c>
      <c r="G370" s="47" t="s">
        <v>33</v>
      </c>
      <c r="H370" s="70">
        <v>189</v>
      </c>
      <c r="I370" s="49" t="s">
        <v>428</v>
      </c>
      <c r="J370" s="64">
        <f>VLOOKUP(H370,'Metales Pesados 2025'!H370:W859,16,FALSE)</f>
        <v>159</v>
      </c>
      <c r="K370" s="36">
        <f>VLOOKUP(H370,'Metales Pesados 2025'!H370:AJ859,29,FALSE)</f>
        <v>0</v>
      </c>
      <c r="L370" s="60">
        <f>VLOOKUP(H370,'Metales Pesados 2025'!H370:AW859,42,FALSE)</f>
        <v>130</v>
      </c>
      <c r="M370" s="36">
        <f>VLOOKUP(H370,'Metales Pesados 2025'!H370:BJ859,55,FALSE)</f>
        <v>0</v>
      </c>
      <c r="N370" s="36">
        <f>VLOOKUP(H370,'Metales Pesados 2025'!H370:BW859,68,FALSE)</f>
        <v>0</v>
      </c>
      <c r="O370" s="36">
        <f>VLOOKUP(H370,'Metales Pesados 2025'!H370:CJ859,81,FALSE)</f>
        <v>0</v>
      </c>
      <c r="P370" s="60">
        <f>VLOOKUP(H370,'Metales Pesados 2025'!H370:CW859,94,FALSE)</f>
        <v>0</v>
      </c>
    </row>
    <row r="371" spans="1:16" ht="13.05" customHeight="1" x14ac:dyDescent="0.2">
      <c r="A371" s="46" t="s">
        <v>15</v>
      </c>
      <c r="B371" s="46" t="s">
        <v>390</v>
      </c>
      <c r="C371" s="91">
        <v>401</v>
      </c>
      <c r="D371" s="46" t="s">
        <v>16</v>
      </c>
      <c r="E371" s="46" t="s">
        <v>15</v>
      </c>
      <c r="F371" s="46" t="s">
        <v>390</v>
      </c>
      <c r="G371" s="47" t="s">
        <v>33</v>
      </c>
      <c r="H371" s="70">
        <v>302</v>
      </c>
      <c r="I371" s="49" t="s">
        <v>429</v>
      </c>
      <c r="J371" s="64">
        <f>VLOOKUP(H371,'Metales Pesados 2025'!H371:W860,16,FALSE)</f>
        <v>3</v>
      </c>
      <c r="K371" s="36">
        <f>VLOOKUP(H371,'Metales Pesados 2025'!H371:AJ860,29,FALSE)</f>
        <v>0</v>
      </c>
      <c r="L371" s="60">
        <f>VLOOKUP(H371,'Metales Pesados 2025'!H371:AW860,42,FALSE)</f>
        <v>3</v>
      </c>
      <c r="M371" s="36">
        <f>VLOOKUP(H371,'Metales Pesados 2025'!H371:BJ860,55,FALSE)</f>
        <v>0</v>
      </c>
      <c r="N371" s="36">
        <f>VLOOKUP(H371,'Metales Pesados 2025'!H371:BW860,68,FALSE)</f>
        <v>0</v>
      </c>
      <c r="O371" s="36">
        <f>VLOOKUP(H371,'Metales Pesados 2025'!H371:CJ860,81,FALSE)</f>
        <v>0</v>
      </c>
      <c r="P371" s="60">
        <f>VLOOKUP(H371,'Metales Pesados 2025'!H371:CW860,94,FALSE)</f>
        <v>0</v>
      </c>
    </row>
    <row r="372" spans="1:16" ht="13.05" customHeight="1" x14ac:dyDescent="0.2">
      <c r="A372" s="46" t="s">
        <v>15</v>
      </c>
      <c r="B372" s="46" t="s">
        <v>390</v>
      </c>
      <c r="C372" s="91">
        <v>401</v>
      </c>
      <c r="D372" s="46" t="s">
        <v>16</v>
      </c>
      <c r="E372" s="46" t="s">
        <v>15</v>
      </c>
      <c r="F372" s="46" t="s">
        <v>390</v>
      </c>
      <c r="G372" s="47" t="s">
        <v>33</v>
      </c>
      <c r="H372" s="70">
        <v>304</v>
      </c>
      <c r="I372" s="49" t="s">
        <v>430</v>
      </c>
      <c r="J372" s="64">
        <f>VLOOKUP(H372,'Metales Pesados 2025'!H372:W861,16,FALSE)</f>
        <v>20</v>
      </c>
      <c r="K372" s="36">
        <f>VLOOKUP(H372,'Metales Pesados 2025'!H372:AJ861,29,FALSE)</f>
        <v>0</v>
      </c>
      <c r="L372" s="60">
        <f>VLOOKUP(H372,'Metales Pesados 2025'!H372:AW861,42,FALSE)</f>
        <v>12</v>
      </c>
      <c r="M372" s="36">
        <f>VLOOKUP(H372,'Metales Pesados 2025'!H372:BJ861,55,FALSE)</f>
        <v>0</v>
      </c>
      <c r="N372" s="36">
        <f>VLOOKUP(H372,'Metales Pesados 2025'!H372:BW861,68,FALSE)</f>
        <v>0</v>
      </c>
      <c r="O372" s="36">
        <f>VLOOKUP(H372,'Metales Pesados 2025'!H372:CJ861,81,FALSE)</f>
        <v>0</v>
      </c>
      <c r="P372" s="60">
        <f>VLOOKUP(H372,'Metales Pesados 2025'!H372:CW861,94,FALSE)</f>
        <v>0</v>
      </c>
    </row>
    <row r="373" spans="1:16" ht="13.05" customHeight="1" x14ac:dyDescent="0.2">
      <c r="A373" s="46" t="s">
        <v>15</v>
      </c>
      <c r="B373" s="46" t="s">
        <v>390</v>
      </c>
      <c r="C373" s="91">
        <v>401</v>
      </c>
      <c r="D373" s="46" t="s">
        <v>16</v>
      </c>
      <c r="E373" s="46" t="s">
        <v>15</v>
      </c>
      <c r="F373" s="46" t="s">
        <v>390</v>
      </c>
      <c r="G373" s="47" t="s">
        <v>33</v>
      </c>
      <c r="H373" s="70">
        <v>190</v>
      </c>
      <c r="I373" s="49" t="s">
        <v>431</v>
      </c>
      <c r="J373" s="64">
        <f>VLOOKUP(H373,'Metales Pesados 2025'!H373:W862,16,FALSE)</f>
        <v>31</v>
      </c>
      <c r="K373" s="36">
        <f>VLOOKUP(H373,'Metales Pesados 2025'!H373:AJ862,29,FALSE)</f>
        <v>0</v>
      </c>
      <c r="L373" s="60">
        <f>VLOOKUP(H373,'Metales Pesados 2025'!H373:AW862,42,FALSE)</f>
        <v>28</v>
      </c>
      <c r="M373" s="36">
        <f>VLOOKUP(H373,'Metales Pesados 2025'!H373:BJ862,55,FALSE)</f>
        <v>0</v>
      </c>
      <c r="N373" s="36">
        <f>VLOOKUP(H373,'Metales Pesados 2025'!H373:BW862,68,FALSE)</f>
        <v>0</v>
      </c>
      <c r="O373" s="36">
        <f>VLOOKUP(H373,'Metales Pesados 2025'!H373:CJ862,81,FALSE)</f>
        <v>0</v>
      </c>
      <c r="P373" s="60">
        <f>VLOOKUP(H373,'Metales Pesados 2025'!H373:CW862,94,FALSE)</f>
        <v>0</v>
      </c>
    </row>
    <row r="374" spans="1:16" ht="13.05" customHeight="1" x14ac:dyDescent="0.2">
      <c r="A374" s="46" t="s">
        <v>15</v>
      </c>
      <c r="B374" s="46" t="s">
        <v>390</v>
      </c>
      <c r="C374" s="91">
        <v>401</v>
      </c>
      <c r="D374" s="46" t="s">
        <v>16</v>
      </c>
      <c r="E374" s="46" t="s">
        <v>15</v>
      </c>
      <c r="F374" s="46" t="s">
        <v>390</v>
      </c>
      <c r="G374" s="47" t="s">
        <v>33</v>
      </c>
      <c r="H374" s="70">
        <v>7413</v>
      </c>
      <c r="I374" s="49" t="s">
        <v>432</v>
      </c>
      <c r="J374" s="64">
        <f>VLOOKUP(H374,'Metales Pesados 2025'!H374:W863,16,FALSE)</f>
        <v>19</v>
      </c>
      <c r="K374" s="36">
        <f>VLOOKUP(H374,'Metales Pesados 2025'!H374:AJ863,29,FALSE)</f>
        <v>0</v>
      </c>
      <c r="L374" s="60">
        <f>VLOOKUP(H374,'Metales Pesados 2025'!H374:AW863,42,FALSE)</f>
        <v>17</v>
      </c>
      <c r="M374" s="36">
        <f>VLOOKUP(H374,'Metales Pesados 2025'!H374:BJ863,55,FALSE)</f>
        <v>0</v>
      </c>
      <c r="N374" s="36">
        <f>VLOOKUP(H374,'Metales Pesados 2025'!H374:BW863,68,FALSE)</f>
        <v>0</v>
      </c>
      <c r="O374" s="36">
        <f>VLOOKUP(H374,'Metales Pesados 2025'!H374:CJ863,81,FALSE)</f>
        <v>0</v>
      </c>
      <c r="P374" s="60">
        <f>VLOOKUP(H374,'Metales Pesados 2025'!H374:CW863,94,FALSE)</f>
        <v>0</v>
      </c>
    </row>
    <row r="375" spans="1:16" ht="13.05" customHeight="1" x14ac:dyDescent="0.2">
      <c r="A375" s="46" t="s">
        <v>15</v>
      </c>
      <c r="B375" s="46" t="s">
        <v>390</v>
      </c>
      <c r="C375" s="91">
        <v>401</v>
      </c>
      <c r="D375" s="46" t="s">
        <v>16</v>
      </c>
      <c r="E375" s="46" t="s">
        <v>15</v>
      </c>
      <c r="F375" s="46" t="s">
        <v>390</v>
      </c>
      <c r="G375" s="47" t="s">
        <v>33</v>
      </c>
      <c r="H375" s="70">
        <v>7462</v>
      </c>
      <c r="I375" s="49" t="s">
        <v>433</v>
      </c>
      <c r="J375" s="64">
        <f>VLOOKUP(H375,'Metales Pesados 2025'!H375:W864,16,FALSE)</f>
        <v>31</v>
      </c>
      <c r="K375" s="36">
        <f>VLOOKUP(H375,'Metales Pesados 2025'!H375:AJ864,29,FALSE)</f>
        <v>0</v>
      </c>
      <c r="L375" s="60">
        <f>VLOOKUP(H375,'Metales Pesados 2025'!H375:AW864,42,FALSE)</f>
        <v>20</v>
      </c>
      <c r="M375" s="36">
        <f>VLOOKUP(H375,'Metales Pesados 2025'!H375:BJ864,55,FALSE)</f>
        <v>0</v>
      </c>
      <c r="N375" s="36">
        <f>VLOOKUP(H375,'Metales Pesados 2025'!H375:BW864,68,FALSE)</f>
        <v>0</v>
      </c>
      <c r="O375" s="36">
        <f>VLOOKUP(H375,'Metales Pesados 2025'!H375:CJ864,81,FALSE)</f>
        <v>0</v>
      </c>
      <c r="P375" s="60">
        <f>VLOOKUP(H375,'Metales Pesados 2025'!H375:CW864,94,FALSE)</f>
        <v>0</v>
      </c>
    </row>
    <row r="376" spans="1:16" ht="13.05" customHeight="1" x14ac:dyDescent="0.2">
      <c r="A376" s="46" t="s">
        <v>15</v>
      </c>
      <c r="B376" s="46" t="s">
        <v>390</v>
      </c>
      <c r="C376" s="91">
        <v>401</v>
      </c>
      <c r="D376" s="46" t="s">
        <v>16</v>
      </c>
      <c r="E376" s="46" t="s">
        <v>15</v>
      </c>
      <c r="F376" s="46" t="s">
        <v>390</v>
      </c>
      <c r="G376" s="47" t="s">
        <v>33</v>
      </c>
      <c r="H376" s="70">
        <v>9729</v>
      </c>
      <c r="I376" s="49" t="s">
        <v>434</v>
      </c>
      <c r="J376" s="64">
        <f>VLOOKUP(H376,'Metales Pesados 2025'!H376:W865,16,FALSE)</f>
        <v>6</v>
      </c>
      <c r="K376" s="36">
        <f>VLOOKUP(H376,'Metales Pesados 2025'!H376:AJ865,29,FALSE)</f>
        <v>0</v>
      </c>
      <c r="L376" s="60">
        <f>VLOOKUP(H376,'Metales Pesados 2025'!H376:AW865,42,FALSE)</f>
        <v>5</v>
      </c>
      <c r="M376" s="36">
        <f>VLOOKUP(H376,'Metales Pesados 2025'!H376:BJ865,55,FALSE)</f>
        <v>0</v>
      </c>
      <c r="N376" s="36">
        <f>VLOOKUP(H376,'Metales Pesados 2025'!H376:BW865,68,FALSE)</f>
        <v>0</v>
      </c>
      <c r="O376" s="36">
        <f>VLOOKUP(H376,'Metales Pesados 2025'!H376:CJ865,81,FALSE)</f>
        <v>0</v>
      </c>
      <c r="P376" s="60">
        <f>VLOOKUP(H376,'Metales Pesados 2025'!H376:CW865,94,FALSE)</f>
        <v>0</v>
      </c>
    </row>
    <row r="377" spans="1:16" ht="13.05" customHeight="1" x14ac:dyDescent="0.2">
      <c r="A377" s="46" t="s">
        <v>15</v>
      </c>
      <c r="B377" s="46" t="s">
        <v>390</v>
      </c>
      <c r="C377" s="91">
        <v>401</v>
      </c>
      <c r="D377" s="46" t="s">
        <v>16</v>
      </c>
      <c r="E377" s="46" t="s">
        <v>15</v>
      </c>
      <c r="F377" s="46" t="s">
        <v>390</v>
      </c>
      <c r="G377" s="47" t="s">
        <v>33</v>
      </c>
      <c r="H377" s="70">
        <v>17571</v>
      </c>
      <c r="I377" s="49" t="s">
        <v>435</v>
      </c>
      <c r="J377" s="64">
        <f>VLOOKUP(H377,'Metales Pesados 2025'!H377:W866,16,FALSE)</f>
        <v>58</v>
      </c>
      <c r="K377" s="36">
        <f>VLOOKUP(H377,'Metales Pesados 2025'!H377:AJ866,29,FALSE)</f>
        <v>0</v>
      </c>
      <c r="L377" s="60">
        <f>VLOOKUP(H377,'Metales Pesados 2025'!H377:AW866,42,FALSE)</f>
        <v>43</v>
      </c>
      <c r="M377" s="36">
        <f>VLOOKUP(H377,'Metales Pesados 2025'!H377:BJ866,55,FALSE)</f>
        <v>0</v>
      </c>
      <c r="N377" s="36">
        <f>VLOOKUP(H377,'Metales Pesados 2025'!H377:BW866,68,FALSE)</f>
        <v>0</v>
      </c>
      <c r="O377" s="36">
        <f>VLOOKUP(H377,'Metales Pesados 2025'!H377:CJ866,81,FALSE)</f>
        <v>0</v>
      </c>
      <c r="P377" s="60">
        <f>VLOOKUP(H377,'Metales Pesados 2025'!H377:CW866,94,FALSE)</f>
        <v>0</v>
      </c>
    </row>
    <row r="378" spans="1:16" ht="13.05" customHeight="1" x14ac:dyDescent="0.2">
      <c r="A378" s="46" t="s">
        <v>15</v>
      </c>
      <c r="B378" s="46" t="s">
        <v>390</v>
      </c>
      <c r="C378" s="91">
        <v>401</v>
      </c>
      <c r="D378" s="46" t="s">
        <v>16</v>
      </c>
      <c r="E378" s="46" t="s">
        <v>15</v>
      </c>
      <c r="F378" s="46" t="s">
        <v>390</v>
      </c>
      <c r="G378" s="47" t="s">
        <v>33</v>
      </c>
      <c r="H378" s="70">
        <v>17572</v>
      </c>
      <c r="I378" s="49" t="s">
        <v>436</v>
      </c>
      <c r="J378" s="64">
        <f>VLOOKUP(H378,'Metales Pesados 2025'!H378:W867,16,FALSE)</f>
        <v>74</v>
      </c>
      <c r="K378" s="36">
        <f>VLOOKUP(H378,'Metales Pesados 2025'!H378:AJ867,29,FALSE)</f>
        <v>0</v>
      </c>
      <c r="L378" s="60">
        <f>VLOOKUP(H378,'Metales Pesados 2025'!H378:AW867,42,FALSE)</f>
        <v>58</v>
      </c>
      <c r="M378" s="36">
        <f>VLOOKUP(H378,'Metales Pesados 2025'!H378:BJ867,55,FALSE)</f>
        <v>0</v>
      </c>
      <c r="N378" s="36">
        <f>VLOOKUP(H378,'Metales Pesados 2025'!H378:BW867,68,FALSE)</f>
        <v>0</v>
      </c>
      <c r="O378" s="36">
        <f>VLOOKUP(H378,'Metales Pesados 2025'!H378:CJ867,81,FALSE)</f>
        <v>0</v>
      </c>
      <c r="P378" s="60">
        <f>VLOOKUP(H378,'Metales Pesados 2025'!H378:CW867,94,FALSE)</f>
        <v>0</v>
      </c>
    </row>
    <row r="379" spans="1:16" ht="13.05" customHeight="1" x14ac:dyDescent="0.2">
      <c r="A379" s="46" t="s">
        <v>15</v>
      </c>
      <c r="B379" s="46" t="s">
        <v>390</v>
      </c>
      <c r="C379" s="91">
        <v>401</v>
      </c>
      <c r="D379" s="46" t="s">
        <v>16</v>
      </c>
      <c r="E379" s="46" t="s">
        <v>15</v>
      </c>
      <c r="F379" s="46" t="s">
        <v>390</v>
      </c>
      <c r="G379" s="47" t="s">
        <v>33</v>
      </c>
      <c r="H379" s="70">
        <v>17569</v>
      </c>
      <c r="I379" s="49" t="s">
        <v>437</v>
      </c>
      <c r="J379" s="64">
        <f>VLOOKUP(H379,'Metales Pesados 2025'!H379:W868,16,FALSE)</f>
        <v>180</v>
      </c>
      <c r="K379" s="36">
        <f>VLOOKUP(H379,'Metales Pesados 2025'!H379:AJ868,29,FALSE)</f>
        <v>0</v>
      </c>
      <c r="L379" s="60">
        <f>VLOOKUP(H379,'Metales Pesados 2025'!H379:AW868,42,FALSE)</f>
        <v>145</v>
      </c>
      <c r="M379" s="36">
        <f>VLOOKUP(H379,'Metales Pesados 2025'!H379:BJ868,55,FALSE)</f>
        <v>0</v>
      </c>
      <c r="N379" s="36">
        <f>VLOOKUP(H379,'Metales Pesados 2025'!H379:BW868,68,FALSE)</f>
        <v>0</v>
      </c>
      <c r="O379" s="36">
        <f>VLOOKUP(H379,'Metales Pesados 2025'!H379:CJ868,81,FALSE)</f>
        <v>0</v>
      </c>
      <c r="P379" s="60">
        <f>VLOOKUP(H379,'Metales Pesados 2025'!H379:CW868,94,FALSE)</f>
        <v>0</v>
      </c>
    </row>
    <row r="380" spans="1:16" ht="13.05" customHeight="1" x14ac:dyDescent="0.2">
      <c r="A380" s="46" t="s">
        <v>15</v>
      </c>
      <c r="B380" s="46" t="s">
        <v>438</v>
      </c>
      <c r="C380" s="91">
        <v>401</v>
      </c>
      <c r="D380" s="46" t="s">
        <v>16</v>
      </c>
      <c r="E380" s="46" t="s">
        <v>15</v>
      </c>
      <c r="F380" s="46" t="s">
        <v>438</v>
      </c>
      <c r="G380" s="47" t="s">
        <v>31</v>
      </c>
      <c r="H380" s="70">
        <v>202</v>
      </c>
      <c r="I380" s="49" t="s">
        <v>439</v>
      </c>
      <c r="J380" s="64">
        <f>VLOOKUP(H380,'Metales Pesados 2025'!H380:W869,16,FALSE)</f>
        <v>0</v>
      </c>
      <c r="K380" s="36">
        <f>VLOOKUP(H380,'Metales Pesados 2025'!H380:AJ869,29,FALSE)</f>
        <v>0</v>
      </c>
      <c r="L380" s="60">
        <f>VLOOKUP(H380,'Metales Pesados 2025'!H380:AW869,42,FALSE)</f>
        <v>0</v>
      </c>
      <c r="M380" s="36">
        <f>VLOOKUP(H380,'Metales Pesados 2025'!H380:BJ869,55,FALSE)</f>
        <v>0</v>
      </c>
      <c r="N380" s="36">
        <f>VLOOKUP(H380,'Metales Pesados 2025'!H380:BW869,68,FALSE)</f>
        <v>0</v>
      </c>
      <c r="O380" s="36">
        <f>VLOOKUP(H380,'Metales Pesados 2025'!H380:CJ869,81,FALSE)</f>
        <v>0</v>
      </c>
      <c r="P380" s="60">
        <f>VLOOKUP(H380,'Metales Pesados 2025'!H380:CW869,94,FALSE)</f>
        <v>0</v>
      </c>
    </row>
    <row r="381" spans="1:16" ht="13.05" customHeight="1" x14ac:dyDescent="0.2">
      <c r="A381" s="46" t="s">
        <v>15</v>
      </c>
      <c r="B381" s="46" t="s">
        <v>438</v>
      </c>
      <c r="C381" s="91">
        <v>401</v>
      </c>
      <c r="D381" s="46" t="s">
        <v>16</v>
      </c>
      <c r="E381" s="46" t="s">
        <v>15</v>
      </c>
      <c r="F381" s="46" t="s">
        <v>438</v>
      </c>
      <c r="G381" s="47" t="s">
        <v>33</v>
      </c>
      <c r="H381" s="70">
        <v>27451</v>
      </c>
      <c r="I381" s="49" t="s">
        <v>440</v>
      </c>
      <c r="J381" s="64">
        <f>VLOOKUP(H381,'Metales Pesados 2025'!H381:W870,16,FALSE)</f>
        <v>0</v>
      </c>
      <c r="K381" s="36">
        <f>VLOOKUP(H381,'Metales Pesados 2025'!H381:AJ870,29,FALSE)</f>
        <v>0</v>
      </c>
      <c r="L381" s="60">
        <f>VLOOKUP(H381,'Metales Pesados 2025'!H381:AW870,42,FALSE)</f>
        <v>0</v>
      </c>
      <c r="M381" s="36">
        <f>VLOOKUP(H381,'Metales Pesados 2025'!H381:BJ870,55,FALSE)</f>
        <v>0</v>
      </c>
      <c r="N381" s="36">
        <f>VLOOKUP(H381,'Metales Pesados 2025'!H381:BW870,68,FALSE)</f>
        <v>0</v>
      </c>
      <c r="O381" s="36">
        <f>VLOOKUP(H381,'Metales Pesados 2025'!H381:CJ870,81,FALSE)</f>
        <v>0</v>
      </c>
      <c r="P381" s="60">
        <f>VLOOKUP(H381,'Metales Pesados 2025'!H381:CW870,94,FALSE)</f>
        <v>0</v>
      </c>
    </row>
    <row r="382" spans="1:16" ht="13.05" customHeight="1" x14ac:dyDescent="0.2">
      <c r="A382" s="46" t="s">
        <v>15</v>
      </c>
      <c r="B382" s="46" t="s">
        <v>438</v>
      </c>
      <c r="C382" s="91">
        <v>401</v>
      </c>
      <c r="D382" s="46" t="s">
        <v>16</v>
      </c>
      <c r="E382" s="46" t="s">
        <v>15</v>
      </c>
      <c r="F382" s="46" t="s">
        <v>438</v>
      </c>
      <c r="G382" s="47" t="s">
        <v>33</v>
      </c>
      <c r="H382" s="70">
        <v>205</v>
      </c>
      <c r="I382" s="49" t="s">
        <v>441</v>
      </c>
      <c r="J382" s="64">
        <f>VLOOKUP(H382,'Metales Pesados 2025'!H382:W871,16,FALSE)</f>
        <v>0</v>
      </c>
      <c r="K382" s="36">
        <f>VLOOKUP(H382,'Metales Pesados 2025'!H382:AJ871,29,FALSE)</f>
        <v>0</v>
      </c>
      <c r="L382" s="60">
        <f>VLOOKUP(H382,'Metales Pesados 2025'!H382:AW871,42,FALSE)</f>
        <v>0</v>
      </c>
      <c r="M382" s="36">
        <f>VLOOKUP(H382,'Metales Pesados 2025'!H382:BJ871,55,FALSE)</f>
        <v>0</v>
      </c>
      <c r="N382" s="36">
        <f>VLOOKUP(H382,'Metales Pesados 2025'!H382:BW871,68,FALSE)</f>
        <v>0</v>
      </c>
      <c r="O382" s="36">
        <f>VLOOKUP(H382,'Metales Pesados 2025'!H382:CJ871,81,FALSE)</f>
        <v>0</v>
      </c>
      <c r="P382" s="60">
        <f>VLOOKUP(H382,'Metales Pesados 2025'!H382:CW871,94,FALSE)</f>
        <v>0</v>
      </c>
    </row>
    <row r="383" spans="1:16" ht="13.05" customHeight="1" x14ac:dyDescent="0.2">
      <c r="A383" s="46" t="s">
        <v>15</v>
      </c>
      <c r="B383" s="46" t="s">
        <v>438</v>
      </c>
      <c r="C383" s="91">
        <v>401</v>
      </c>
      <c r="D383" s="46" t="s">
        <v>16</v>
      </c>
      <c r="E383" s="46" t="s">
        <v>15</v>
      </c>
      <c r="F383" s="46" t="s">
        <v>438</v>
      </c>
      <c r="G383" s="47" t="s">
        <v>33</v>
      </c>
      <c r="H383" s="70">
        <v>204</v>
      </c>
      <c r="I383" s="49" t="s">
        <v>442</v>
      </c>
      <c r="J383" s="64">
        <f>VLOOKUP(H383,'Metales Pesados 2025'!H383:W872,16,FALSE)</f>
        <v>0</v>
      </c>
      <c r="K383" s="36">
        <f>VLOOKUP(H383,'Metales Pesados 2025'!H383:AJ872,29,FALSE)</f>
        <v>0</v>
      </c>
      <c r="L383" s="60">
        <f>VLOOKUP(H383,'Metales Pesados 2025'!H383:AW872,42,FALSE)</f>
        <v>0</v>
      </c>
      <c r="M383" s="36">
        <f>VLOOKUP(H383,'Metales Pesados 2025'!H383:BJ872,55,FALSE)</f>
        <v>0</v>
      </c>
      <c r="N383" s="36">
        <f>VLOOKUP(H383,'Metales Pesados 2025'!H383:BW872,68,FALSE)</f>
        <v>0</v>
      </c>
      <c r="O383" s="36">
        <f>VLOOKUP(H383,'Metales Pesados 2025'!H383:CJ872,81,FALSE)</f>
        <v>0</v>
      </c>
      <c r="P383" s="60">
        <f>VLOOKUP(H383,'Metales Pesados 2025'!H383:CW872,94,FALSE)</f>
        <v>0</v>
      </c>
    </row>
    <row r="384" spans="1:16" ht="13.05" customHeight="1" x14ac:dyDescent="0.2">
      <c r="A384" s="46" t="s">
        <v>15</v>
      </c>
      <c r="B384" s="46" t="s">
        <v>438</v>
      </c>
      <c r="C384" s="91">
        <v>401</v>
      </c>
      <c r="D384" s="46" t="s">
        <v>16</v>
      </c>
      <c r="E384" s="46" t="s">
        <v>15</v>
      </c>
      <c r="F384" s="46" t="s">
        <v>438</v>
      </c>
      <c r="G384" s="47" t="s">
        <v>33</v>
      </c>
      <c r="H384" s="70">
        <v>6695</v>
      </c>
      <c r="I384" s="49" t="s">
        <v>443</v>
      </c>
      <c r="J384" s="64">
        <f>VLOOKUP(H384,'Metales Pesados 2025'!H384:W873,16,FALSE)</f>
        <v>0</v>
      </c>
      <c r="K384" s="36">
        <f>VLOOKUP(H384,'Metales Pesados 2025'!H384:AJ873,29,FALSE)</f>
        <v>0</v>
      </c>
      <c r="L384" s="60">
        <f>VLOOKUP(H384,'Metales Pesados 2025'!H384:AW873,42,FALSE)</f>
        <v>0</v>
      </c>
      <c r="M384" s="36">
        <f>VLOOKUP(H384,'Metales Pesados 2025'!H384:BJ873,55,FALSE)</f>
        <v>0</v>
      </c>
      <c r="N384" s="36">
        <f>VLOOKUP(H384,'Metales Pesados 2025'!H384:BW873,68,FALSE)</f>
        <v>0</v>
      </c>
      <c r="O384" s="36">
        <f>VLOOKUP(H384,'Metales Pesados 2025'!H384:CJ873,81,FALSE)</f>
        <v>0</v>
      </c>
      <c r="P384" s="60">
        <f>VLOOKUP(H384,'Metales Pesados 2025'!H384:CW873,94,FALSE)</f>
        <v>0</v>
      </c>
    </row>
    <row r="385" spans="1:16" ht="13.05" customHeight="1" x14ac:dyDescent="0.2">
      <c r="A385" s="46" t="s">
        <v>15</v>
      </c>
      <c r="B385" s="46" t="s">
        <v>438</v>
      </c>
      <c r="C385" s="91">
        <v>401</v>
      </c>
      <c r="D385" s="46" t="s">
        <v>16</v>
      </c>
      <c r="E385" s="46" t="s">
        <v>15</v>
      </c>
      <c r="F385" s="46" t="s">
        <v>438</v>
      </c>
      <c r="G385" s="47" t="s">
        <v>59</v>
      </c>
      <c r="H385" s="70">
        <v>15657</v>
      </c>
      <c r="I385" s="49" t="s">
        <v>444</v>
      </c>
      <c r="J385" s="64">
        <f>VLOOKUP(H385,'Metales Pesados 2025'!H385:W874,16,FALSE)</f>
        <v>0</v>
      </c>
      <c r="K385" s="36">
        <f>VLOOKUP(H385,'Metales Pesados 2025'!H385:AJ874,29,FALSE)</f>
        <v>0</v>
      </c>
      <c r="L385" s="60">
        <f>VLOOKUP(H385,'Metales Pesados 2025'!H385:AW874,42,FALSE)</f>
        <v>0</v>
      </c>
      <c r="M385" s="36">
        <f>VLOOKUP(H385,'Metales Pesados 2025'!H385:BJ874,55,FALSE)</f>
        <v>0</v>
      </c>
      <c r="N385" s="36">
        <f>VLOOKUP(H385,'Metales Pesados 2025'!H385:BW874,68,FALSE)</f>
        <v>0</v>
      </c>
      <c r="O385" s="36">
        <f>VLOOKUP(H385,'Metales Pesados 2025'!H385:CJ874,81,FALSE)</f>
        <v>0</v>
      </c>
      <c r="P385" s="60">
        <f>VLOOKUP(H385,'Metales Pesados 2025'!H385:CW874,94,FALSE)</f>
        <v>0</v>
      </c>
    </row>
    <row r="386" spans="1:16" ht="13.05" customHeight="1" x14ac:dyDescent="0.2">
      <c r="A386" s="46" t="s">
        <v>15</v>
      </c>
      <c r="B386" s="46" t="s">
        <v>438</v>
      </c>
      <c r="C386" s="91">
        <v>401</v>
      </c>
      <c r="D386" s="46" t="s">
        <v>16</v>
      </c>
      <c r="E386" s="46" t="s">
        <v>15</v>
      </c>
      <c r="F386" s="46" t="s">
        <v>438</v>
      </c>
      <c r="G386" s="47" t="s">
        <v>33</v>
      </c>
      <c r="H386" s="70">
        <v>15854</v>
      </c>
      <c r="I386" s="49" t="s">
        <v>445</v>
      </c>
      <c r="J386" s="64">
        <f>VLOOKUP(H386,'Metales Pesados 2025'!H386:W875,16,FALSE)</f>
        <v>0</v>
      </c>
      <c r="K386" s="36">
        <f>VLOOKUP(H386,'Metales Pesados 2025'!H386:AJ875,29,FALSE)</f>
        <v>0</v>
      </c>
      <c r="L386" s="60">
        <f>VLOOKUP(H386,'Metales Pesados 2025'!H386:AW875,42,FALSE)</f>
        <v>0</v>
      </c>
      <c r="M386" s="36">
        <f>VLOOKUP(H386,'Metales Pesados 2025'!H386:BJ875,55,FALSE)</f>
        <v>0</v>
      </c>
      <c r="N386" s="36">
        <f>VLOOKUP(H386,'Metales Pesados 2025'!H386:BW875,68,FALSE)</f>
        <v>0</v>
      </c>
      <c r="O386" s="36">
        <f>VLOOKUP(H386,'Metales Pesados 2025'!H386:CJ875,81,FALSE)</f>
        <v>0</v>
      </c>
      <c r="P386" s="60">
        <f>VLOOKUP(H386,'Metales Pesados 2025'!H386:CW875,94,FALSE)</f>
        <v>0</v>
      </c>
    </row>
    <row r="387" spans="1:16" ht="13.05" customHeight="1" x14ac:dyDescent="0.2">
      <c r="A387" s="46" t="s">
        <v>15</v>
      </c>
      <c r="B387" s="46" t="s">
        <v>438</v>
      </c>
      <c r="C387" s="91">
        <v>401</v>
      </c>
      <c r="D387" s="46" t="s">
        <v>16</v>
      </c>
      <c r="E387" s="46" t="s">
        <v>15</v>
      </c>
      <c r="F387" s="46" t="s">
        <v>438</v>
      </c>
      <c r="G387" s="47" t="s">
        <v>33</v>
      </c>
      <c r="H387" s="70">
        <v>17685</v>
      </c>
      <c r="I387" s="49" t="s">
        <v>446</v>
      </c>
      <c r="J387" s="64">
        <f>VLOOKUP(H387,'Metales Pesados 2025'!H387:W876,16,FALSE)</f>
        <v>0</v>
      </c>
      <c r="K387" s="36">
        <f>VLOOKUP(H387,'Metales Pesados 2025'!H387:AJ876,29,FALSE)</f>
        <v>0</v>
      </c>
      <c r="L387" s="60">
        <f>VLOOKUP(H387,'Metales Pesados 2025'!H387:AW876,42,FALSE)</f>
        <v>0</v>
      </c>
      <c r="M387" s="36">
        <f>VLOOKUP(H387,'Metales Pesados 2025'!H387:BJ876,55,FALSE)</f>
        <v>0</v>
      </c>
      <c r="N387" s="36">
        <f>VLOOKUP(H387,'Metales Pesados 2025'!H387:BW876,68,FALSE)</f>
        <v>0</v>
      </c>
      <c r="O387" s="36">
        <f>VLOOKUP(H387,'Metales Pesados 2025'!H387:CJ876,81,FALSE)</f>
        <v>0</v>
      </c>
      <c r="P387" s="60">
        <f>VLOOKUP(H387,'Metales Pesados 2025'!H387:CW876,94,FALSE)</f>
        <v>0</v>
      </c>
    </row>
    <row r="388" spans="1:16" ht="13.05" customHeight="1" x14ac:dyDescent="0.2">
      <c r="A388" s="46" t="s">
        <v>15</v>
      </c>
      <c r="B388" s="46" t="s">
        <v>438</v>
      </c>
      <c r="C388" s="91">
        <v>401</v>
      </c>
      <c r="D388" s="46" t="s">
        <v>16</v>
      </c>
      <c r="E388" s="46" t="s">
        <v>15</v>
      </c>
      <c r="F388" s="46" t="s">
        <v>438</v>
      </c>
      <c r="G388" s="47" t="s">
        <v>33</v>
      </c>
      <c r="H388" s="70">
        <v>31671</v>
      </c>
      <c r="I388" s="49" t="s">
        <v>447</v>
      </c>
      <c r="J388" s="64">
        <f>VLOOKUP(H388,'Metales Pesados 2025'!H388:W877,16,FALSE)</f>
        <v>0</v>
      </c>
      <c r="K388" s="36">
        <f>VLOOKUP(H388,'Metales Pesados 2025'!H388:AJ877,29,FALSE)</f>
        <v>0</v>
      </c>
      <c r="L388" s="60">
        <f>VLOOKUP(H388,'Metales Pesados 2025'!H388:AW877,42,FALSE)</f>
        <v>0</v>
      </c>
      <c r="M388" s="36">
        <f>VLOOKUP(H388,'Metales Pesados 2025'!H388:BJ877,55,FALSE)</f>
        <v>0</v>
      </c>
      <c r="N388" s="36">
        <f>VLOOKUP(H388,'Metales Pesados 2025'!H388:BW877,68,FALSE)</f>
        <v>0</v>
      </c>
      <c r="O388" s="36">
        <f>VLOOKUP(H388,'Metales Pesados 2025'!H388:CJ877,81,FALSE)</f>
        <v>0</v>
      </c>
      <c r="P388" s="60">
        <f>VLOOKUP(H388,'Metales Pesados 2025'!H388:CW877,94,FALSE)</f>
        <v>0</v>
      </c>
    </row>
    <row r="389" spans="1:16" ht="13.05" customHeight="1" x14ac:dyDescent="0.2">
      <c r="A389" s="46" t="s">
        <v>15</v>
      </c>
      <c r="B389" s="46" t="s">
        <v>438</v>
      </c>
      <c r="C389" s="91">
        <v>401</v>
      </c>
      <c r="D389" s="46" t="s">
        <v>16</v>
      </c>
      <c r="E389" s="46" t="s">
        <v>15</v>
      </c>
      <c r="F389" s="46" t="s">
        <v>438</v>
      </c>
      <c r="G389" s="47" t="s">
        <v>33</v>
      </c>
      <c r="H389" s="70">
        <v>31239</v>
      </c>
      <c r="I389" s="49" t="s">
        <v>448</v>
      </c>
      <c r="J389" s="64">
        <f>VLOOKUP(H389,'Metales Pesados 2025'!H389:W878,16,FALSE)</f>
        <v>0</v>
      </c>
      <c r="K389" s="36">
        <f>VLOOKUP(H389,'Metales Pesados 2025'!H389:AJ878,29,FALSE)</f>
        <v>0</v>
      </c>
      <c r="L389" s="60">
        <f>VLOOKUP(H389,'Metales Pesados 2025'!H389:AW878,42,FALSE)</f>
        <v>0</v>
      </c>
      <c r="M389" s="36">
        <f>VLOOKUP(H389,'Metales Pesados 2025'!H389:BJ878,55,FALSE)</f>
        <v>0</v>
      </c>
      <c r="N389" s="36">
        <f>VLOOKUP(H389,'Metales Pesados 2025'!H389:BW878,68,FALSE)</f>
        <v>0</v>
      </c>
      <c r="O389" s="36">
        <f>VLOOKUP(H389,'Metales Pesados 2025'!H389:CJ878,81,FALSE)</f>
        <v>0</v>
      </c>
      <c r="P389" s="60">
        <f>VLOOKUP(H389,'Metales Pesados 2025'!H389:CW878,94,FALSE)</f>
        <v>0</v>
      </c>
    </row>
    <row r="390" spans="1:16" ht="13.05" customHeight="1" x14ac:dyDescent="0.2">
      <c r="A390" s="46" t="s">
        <v>15</v>
      </c>
      <c r="B390" s="46" t="s">
        <v>449</v>
      </c>
      <c r="C390" s="91">
        <v>401</v>
      </c>
      <c r="D390" s="46" t="s">
        <v>16</v>
      </c>
      <c r="E390" s="46" t="s">
        <v>15</v>
      </c>
      <c r="F390" s="46" t="s">
        <v>449</v>
      </c>
      <c r="G390" s="47" t="s">
        <v>297</v>
      </c>
      <c r="H390" s="70">
        <v>193</v>
      </c>
      <c r="I390" s="49" t="s">
        <v>449</v>
      </c>
      <c r="J390" s="64">
        <f>VLOOKUP(H390,'Metales Pesados 2025'!H390:W879,16,FALSE)</f>
        <v>439</v>
      </c>
      <c r="K390" s="36">
        <f>VLOOKUP(H390,'Metales Pesados 2025'!H390:AJ879,29,FALSE)</f>
        <v>0</v>
      </c>
      <c r="L390" s="60">
        <f>VLOOKUP(H390,'Metales Pesados 2025'!H390:AW879,42,FALSE)</f>
        <v>413</v>
      </c>
      <c r="M390" s="36">
        <f>VLOOKUP(H390,'Metales Pesados 2025'!H390:BJ879,55,FALSE)</f>
        <v>0</v>
      </c>
      <c r="N390" s="36">
        <f>VLOOKUP(H390,'Metales Pesados 2025'!H390:BW879,68,FALSE)</f>
        <v>0</v>
      </c>
      <c r="O390" s="36">
        <f>VLOOKUP(H390,'Metales Pesados 2025'!H390:CJ879,81,FALSE)</f>
        <v>0</v>
      </c>
      <c r="P390" s="60">
        <f>VLOOKUP(H390,'Metales Pesados 2025'!H390:CW879,94,FALSE)</f>
        <v>0</v>
      </c>
    </row>
    <row r="391" spans="1:16" ht="13.05" customHeight="1" x14ac:dyDescent="0.2">
      <c r="A391" s="46" t="s">
        <v>15</v>
      </c>
      <c r="B391" s="46" t="s">
        <v>449</v>
      </c>
      <c r="C391" s="91">
        <v>401</v>
      </c>
      <c r="D391" s="46" t="s">
        <v>16</v>
      </c>
      <c r="E391" s="46" t="s">
        <v>15</v>
      </c>
      <c r="F391" s="46" t="s">
        <v>449</v>
      </c>
      <c r="G391" s="47" t="s">
        <v>33</v>
      </c>
      <c r="H391" s="70">
        <v>194</v>
      </c>
      <c r="I391" s="49" t="s">
        <v>450</v>
      </c>
      <c r="J391" s="64">
        <f>VLOOKUP(H391,'Metales Pesados 2025'!H391:W880,16,FALSE)</f>
        <v>0</v>
      </c>
      <c r="K391" s="36">
        <f>VLOOKUP(H391,'Metales Pesados 2025'!H391:AJ880,29,FALSE)</f>
        <v>0</v>
      </c>
      <c r="L391" s="60">
        <f>VLOOKUP(H391,'Metales Pesados 2025'!H391:AW880,42,FALSE)</f>
        <v>0</v>
      </c>
      <c r="M391" s="36">
        <f>VLOOKUP(H391,'Metales Pesados 2025'!H391:BJ880,55,FALSE)</f>
        <v>0</v>
      </c>
      <c r="N391" s="36">
        <f>VLOOKUP(H391,'Metales Pesados 2025'!H391:BW880,68,FALSE)</f>
        <v>0</v>
      </c>
      <c r="O391" s="36">
        <f>VLOOKUP(H391,'Metales Pesados 2025'!H391:CJ880,81,FALSE)</f>
        <v>0</v>
      </c>
      <c r="P391" s="60">
        <f>VLOOKUP(H391,'Metales Pesados 2025'!H391:CW880,94,FALSE)</f>
        <v>0</v>
      </c>
    </row>
    <row r="392" spans="1:16" ht="13.05" customHeight="1" x14ac:dyDescent="0.2">
      <c r="A392" s="46" t="s">
        <v>15</v>
      </c>
      <c r="B392" s="46" t="s">
        <v>449</v>
      </c>
      <c r="C392" s="91">
        <v>401</v>
      </c>
      <c r="D392" s="46" t="s">
        <v>16</v>
      </c>
      <c r="E392" s="46" t="s">
        <v>15</v>
      </c>
      <c r="F392" s="46" t="s">
        <v>449</v>
      </c>
      <c r="G392" s="47" t="s">
        <v>33</v>
      </c>
      <c r="H392" s="70">
        <v>196</v>
      </c>
      <c r="I392" s="49" t="s">
        <v>451</v>
      </c>
      <c r="J392" s="64">
        <f>VLOOKUP(H392,'Metales Pesados 2025'!H392:W881,16,FALSE)</f>
        <v>137</v>
      </c>
      <c r="K392" s="36">
        <f>VLOOKUP(H392,'Metales Pesados 2025'!H392:AJ881,29,FALSE)</f>
        <v>0</v>
      </c>
      <c r="L392" s="60">
        <f>VLOOKUP(H392,'Metales Pesados 2025'!H392:AW881,42,FALSE)</f>
        <v>116</v>
      </c>
      <c r="M392" s="36">
        <f>VLOOKUP(H392,'Metales Pesados 2025'!H392:BJ881,55,FALSE)</f>
        <v>0</v>
      </c>
      <c r="N392" s="36">
        <f>VLOOKUP(H392,'Metales Pesados 2025'!H392:BW881,68,FALSE)</f>
        <v>0</v>
      </c>
      <c r="O392" s="36">
        <f>VLOOKUP(H392,'Metales Pesados 2025'!H392:CJ881,81,FALSE)</f>
        <v>0</v>
      </c>
      <c r="P392" s="60">
        <f>VLOOKUP(H392,'Metales Pesados 2025'!H392:CW881,94,FALSE)</f>
        <v>0</v>
      </c>
    </row>
    <row r="393" spans="1:16" ht="13.05" customHeight="1" x14ac:dyDescent="0.2">
      <c r="A393" s="46" t="s">
        <v>15</v>
      </c>
      <c r="B393" s="46" t="s">
        <v>449</v>
      </c>
      <c r="C393" s="91">
        <v>401</v>
      </c>
      <c r="D393" s="46" t="s">
        <v>16</v>
      </c>
      <c r="E393" s="46" t="s">
        <v>15</v>
      </c>
      <c r="F393" s="46" t="s">
        <v>449</v>
      </c>
      <c r="G393" s="47" t="s">
        <v>33</v>
      </c>
      <c r="H393" s="70">
        <v>197</v>
      </c>
      <c r="I393" s="49" t="s">
        <v>452</v>
      </c>
      <c r="J393" s="64">
        <f>VLOOKUP(H393,'Metales Pesados 2025'!H393:W882,16,FALSE)</f>
        <v>391</v>
      </c>
      <c r="K393" s="36">
        <f>VLOOKUP(H393,'Metales Pesados 2025'!H393:AJ882,29,FALSE)</f>
        <v>0</v>
      </c>
      <c r="L393" s="60">
        <f>VLOOKUP(H393,'Metales Pesados 2025'!H393:AW882,42,FALSE)</f>
        <v>384</v>
      </c>
      <c r="M393" s="36">
        <f>VLOOKUP(H393,'Metales Pesados 2025'!H393:BJ882,55,FALSE)</f>
        <v>0</v>
      </c>
      <c r="N393" s="36">
        <f>VLOOKUP(H393,'Metales Pesados 2025'!H393:BW882,68,FALSE)</f>
        <v>0</v>
      </c>
      <c r="O393" s="36">
        <f>VLOOKUP(H393,'Metales Pesados 2025'!H393:CJ882,81,FALSE)</f>
        <v>0</v>
      </c>
      <c r="P393" s="60">
        <f>VLOOKUP(H393,'Metales Pesados 2025'!H393:CW882,94,FALSE)</f>
        <v>0</v>
      </c>
    </row>
    <row r="394" spans="1:16" ht="13.05" customHeight="1" x14ac:dyDescent="0.2">
      <c r="A394" s="46" t="s">
        <v>15</v>
      </c>
      <c r="B394" s="46" t="s">
        <v>449</v>
      </c>
      <c r="C394" s="91">
        <v>401</v>
      </c>
      <c r="D394" s="46" t="s">
        <v>16</v>
      </c>
      <c r="E394" s="46" t="s">
        <v>15</v>
      </c>
      <c r="F394" s="46" t="s">
        <v>449</v>
      </c>
      <c r="G394" s="47" t="s">
        <v>33</v>
      </c>
      <c r="H394" s="70">
        <v>199</v>
      </c>
      <c r="I394" s="49" t="s">
        <v>453</v>
      </c>
      <c r="J394" s="64">
        <f>VLOOKUP(H394,'Metales Pesados 2025'!H394:W883,16,FALSE)</f>
        <v>8</v>
      </c>
      <c r="K394" s="36">
        <f>VLOOKUP(H394,'Metales Pesados 2025'!H394:AJ883,29,FALSE)</f>
        <v>0</v>
      </c>
      <c r="L394" s="60">
        <f>VLOOKUP(H394,'Metales Pesados 2025'!H394:AW883,42,FALSE)</f>
        <v>8</v>
      </c>
      <c r="M394" s="36">
        <f>VLOOKUP(H394,'Metales Pesados 2025'!H394:BJ883,55,FALSE)</f>
        <v>0</v>
      </c>
      <c r="N394" s="36">
        <f>VLOOKUP(H394,'Metales Pesados 2025'!H394:BW883,68,FALSE)</f>
        <v>0</v>
      </c>
      <c r="O394" s="36">
        <f>VLOOKUP(H394,'Metales Pesados 2025'!H394:CJ883,81,FALSE)</f>
        <v>0</v>
      </c>
      <c r="P394" s="60">
        <f>VLOOKUP(H394,'Metales Pesados 2025'!H394:CW883,94,FALSE)</f>
        <v>0</v>
      </c>
    </row>
    <row r="395" spans="1:16" ht="13.05" customHeight="1" x14ac:dyDescent="0.2">
      <c r="A395" s="46" t="s">
        <v>15</v>
      </c>
      <c r="B395" s="46" t="s">
        <v>449</v>
      </c>
      <c r="C395" s="91">
        <v>401</v>
      </c>
      <c r="D395" s="46" t="s">
        <v>16</v>
      </c>
      <c r="E395" s="46" t="s">
        <v>15</v>
      </c>
      <c r="F395" s="46" t="s">
        <v>449</v>
      </c>
      <c r="G395" s="47" t="s">
        <v>33</v>
      </c>
      <c r="H395" s="70">
        <v>200</v>
      </c>
      <c r="I395" s="49" t="s">
        <v>454</v>
      </c>
      <c r="J395" s="64">
        <f>VLOOKUP(H395,'Metales Pesados 2025'!H395:W884,16,FALSE)</f>
        <v>51</v>
      </c>
      <c r="K395" s="36">
        <f>VLOOKUP(H395,'Metales Pesados 2025'!H395:AJ884,29,FALSE)</f>
        <v>35</v>
      </c>
      <c r="L395" s="60">
        <f>VLOOKUP(H395,'Metales Pesados 2025'!H395:AW884,42,FALSE)</f>
        <v>51</v>
      </c>
      <c r="M395" s="36">
        <f>VLOOKUP(H395,'Metales Pesados 2025'!H395:BJ884,55,FALSE)</f>
        <v>0</v>
      </c>
      <c r="N395" s="36">
        <f>VLOOKUP(H395,'Metales Pesados 2025'!H395:BW884,68,FALSE)</f>
        <v>0</v>
      </c>
      <c r="O395" s="36">
        <f>VLOOKUP(H395,'Metales Pesados 2025'!H395:CJ884,81,FALSE)</f>
        <v>0</v>
      </c>
      <c r="P395" s="60">
        <f>VLOOKUP(H395,'Metales Pesados 2025'!H395:CW884,94,FALSE)</f>
        <v>0</v>
      </c>
    </row>
    <row r="396" spans="1:16" ht="13.05" customHeight="1" x14ac:dyDescent="0.2">
      <c r="A396" s="46" t="s">
        <v>15</v>
      </c>
      <c r="B396" s="46" t="s">
        <v>449</v>
      </c>
      <c r="C396" s="91">
        <v>401</v>
      </c>
      <c r="D396" s="46" t="s">
        <v>16</v>
      </c>
      <c r="E396" s="46" t="s">
        <v>15</v>
      </c>
      <c r="F396" s="46" t="s">
        <v>449</v>
      </c>
      <c r="G396" s="47" t="s">
        <v>33</v>
      </c>
      <c r="H396" s="70">
        <v>201</v>
      </c>
      <c r="I396" s="49" t="s">
        <v>455</v>
      </c>
      <c r="J396" s="64">
        <f>VLOOKUP(H396,'Metales Pesados 2025'!H396:W885,16,FALSE)</f>
        <v>6</v>
      </c>
      <c r="K396" s="36">
        <f>VLOOKUP(H396,'Metales Pesados 2025'!H396:AJ885,29,FALSE)</f>
        <v>0</v>
      </c>
      <c r="L396" s="60">
        <f>VLOOKUP(H396,'Metales Pesados 2025'!H396:AW885,42,FALSE)</f>
        <v>6</v>
      </c>
      <c r="M396" s="36">
        <f>VLOOKUP(H396,'Metales Pesados 2025'!H396:BJ885,55,FALSE)</f>
        <v>0</v>
      </c>
      <c r="N396" s="36">
        <f>VLOOKUP(H396,'Metales Pesados 2025'!H396:BW885,68,FALSE)</f>
        <v>0</v>
      </c>
      <c r="O396" s="36">
        <f>VLOOKUP(H396,'Metales Pesados 2025'!H396:CJ885,81,FALSE)</f>
        <v>0</v>
      </c>
      <c r="P396" s="60">
        <f>VLOOKUP(H396,'Metales Pesados 2025'!H396:CW885,94,FALSE)</f>
        <v>0</v>
      </c>
    </row>
    <row r="397" spans="1:16" ht="13.05" customHeight="1" x14ac:dyDescent="0.2">
      <c r="A397" s="46" t="s">
        <v>15</v>
      </c>
      <c r="B397" s="46" t="s">
        <v>449</v>
      </c>
      <c r="C397" s="91">
        <v>401</v>
      </c>
      <c r="D397" s="46" t="s">
        <v>16</v>
      </c>
      <c r="E397" s="46" t="s">
        <v>15</v>
      </c>
      <c r="F397" s="46" t="s">
        <v>449</v>
      </c>
      <c r="G397" s="47" t="s">
        <v>33</v>
      </c>
      <c r="H397" s="70">
        <v>195</v>
      </c>
      <c r="I397" s="49" t="s">
        <v>456</v>
      </c>
      <c r="J397" s="64">
        <f>VLOOKUP(H397,'Metales Pesados 2025'!H397:W886,16,FALSE)</f>
        <v>0</v>
      </c>
      <c r="K397" s="36">
        <f>VLOOKUP(H397,'Metales Pesados 2025'!H397:AJ886,29,FALSE)</f>
        <v>0</v>
      </c>
      <c r="L397" s="60">
        <f>VLOOKUP(H397,'Metales Pesados 2025'!H397:AW886,42,FALSE)</f>
        <v>0</v>
      </c>
      <c r="M397" s="36">
        <f>VLOOKUP(H397,'Metales Pesados 2025'!H397:BJ886,55,FALSE)</f>
        <v>0</v>
      </c>
      <c r="N397" s="36">
        <f>VLOOKUP(H397,'Metales Pesados 2025'!H397:BW886,68,FALSE)</f>
        <v>0</v>
      </c>
      <c r="O397" s="36">
        <f>VLOOKUP(H397,'Metales Pesados 2025'!H397:CJ886,81,FALSE)</f>
        <v>0</v>
      </c>
      <c r="P397" s="60">
        <f>VLOOKUP(H397,'Metales Pesados 2025'!H397:CW886,94,FALSE)</f>
        <v>0</v>
      </c>
    </row>
    <row r="398" spans="1:16" ht="13.05" customHeight="1" x14ac:dyDescent="0.2">
      <c r="A398" s="46" t="s">
        <v>15</v>
      </c>
      <c r="B398" s="46" t="s">
        <v>449</v>
      </c>
      <c r="C398" s="91">
        <v>401</v>
      </c>
      <c r="D398" s="46" t="s">
        <v>16</v>
      </c>
      <c r="E398" s="46" t="s">
        <v>15</v>
      </c>
      <c r="F398" s="46" t="s">
        <v>449</v>
      </c>
      <c r="G398" s="47" t="s">
        <v>33</v>
      </c>
      <c r="H398" s="70">
        <v>16641</v>
      </c>
      <c r="I398" s="49" t="s">
        <v>457</v>
      </c>
      <c r="J398" s="64">
        <f>VLOOKUP(H398,'Metales Pesados 2025'!H398:W887,16,FALSE)</f>
        <v>31</v>
      </c>
      <c r="K398" s="36">
        <f>VLOOKUP(H398,'Metales Pesados 2025'!H398:AJ887,29,FALSE)</f>
        <v>0</v>
      </c>
      <c r="L398" s="60">
        <f>VLOOKUP(H398,'Metales Pesados 2025'!H398:AW887,42,FALSE)</f>
        <v>24</v>
      </c>
      <c r="M398" s="36">
        <f>VLOOKUP(H398,'Metales Pesados 2025'!H398:BJ887,55,FALSE)</f>
        <v>0</v>
      </c>
      <c r="N398" s="36">
        <f>VLOOKUP(H398,'Metales Pesados 2025'!H398:BW887,68,FALSE)</f>
        <v>0</v>
      </c>
      <c r="O398" s="36">
        <f>VLOOKUP(H398,'Metales Pesados 2025'!H398:CJ887,81,FALSE)</f>
        <v>0</v>
      </c>
      <c r="P398" s="60">
        <f>VLOOKUP(H398,'Metales Pesados 2025'!H398:CW887,94,FALSE)</f>
        <v>0</v>
      </c>
    </row>
    <row r="399" spans="1:16" ht="13.05" customHeight="1" x14ac:dyDescent="0.2">
      <c r="A399" s="46" t="s">
        <v>15</v>
      </c>
      <c r="B399" s="46" t="s">
        <v>449</v>
      </c>
      <c r="C399" s="91">
        <v>401</v>
      </c>
      <c r="D399" s="46" t="s">
        <v>16</v>
      </c>
      <c r="E399" s="46" t="s">
        <v>15</v>
      </c>
      <c r="F399" s="46" t="s">
        <v>449</v>
      </c>
      <c r="G399" s="47" t="s">
        <v>33</v>
      </c>
      <c r="H399" s="70">
        <v>16651</v>
      </c>
      <c r="I399" s="49" t="s">
        <v>458</v>
      </c>
      <c r="J399" s="64">
        <f>VLOOKUP(H399,'Metales Pesados 2025'!H399:W888,16,FALSE)</f>
        <v>77</v>
      </c>
      <c r="K399" s="36">
        <f>VLOOKUP(H399,'Metales Pesados 2025'!H399:AJ888,29,FALSE)</f>
        <v>0</v>
      </c>
      <c r="L399" s="60">
        <f>VLOOKUP(H399,'Metales Pesados 2025'!H399:AW888,42,FALSE)</f>
        <v>75</v>
      </c>
      <c r="M399" s="36">
        <f>VLOOKUP(H399,'Metales Pesados 2025'!H399:BJ888,55,FALSE)</f>
        <v>0</v>
      </c>
      <c r="N399" s="36">
        <f>VLOOKUP(H399,'Metales Pesados 2025'!H399:BW888,68,FALSE)</f>
        <v>0</v>
      </c>
      <c r="O399" s="36">
        <f>VLOOKUP(H399,'Metales Pesados 2025'!H399:CJ888,81,FALSE)</f>
        <v>0</v>
      </c>
      <c r="P399" s="60">
        <f>VLOOKUP(H399,'Metales Pesados 2025'!H399:CW888,94,FALSE)</f>
        <v>0</v>
      </c>
    </row>
    <row r="400" spans="1:16" ht="13.05" customHeight="1" x14ac:dyDescent="0.2">
      <c r="A400" s="46" t="s">
        <v>15</v>
      </c>
      <c r="B400" s="46" t="s">
        <v>449</v>
      </c>
      <c r="C400" s="91">
        <v>401</v>
      </c>
      <c r="D400" s="46" t="s">
        <v>16</v>
      </c>
      <c r="E400" s="46" t="s">
        <v>15</v>
      </c>
      <c r="F400" s="46" t="s">
        <v>449</v>
      </c>
      <c r="G400" s="47" t="s">
        <v>33</v>
      </c>
      <c r="H400" s="70">
        <v>25346</v>
      </c>
      <c r="I400" s="49" t="s">
        <v>459</v>
      </c>
      <c r="J400" s="64">
        <f>VLOOKUP(H400,'Metales Pesados 2025'!H400:W889,16,FALSE)</f>
        <v>52</v>
      </c>
      <c r="K400" s="36">
        <f>VLOOKUP(H400,'Metales Pesados 2025'!H400:AJ889,29,FALSE)</f>
        <v>0</v>
      </c>
      <c r="L400" s="60">
        <f>VLOOKUP(H400,'Metales Pesados 2025'!H400:AW889,42,FALSE)</f>
        <v>50</v>
      </c>
      <c r="M400" s="36">
        <f>VLOOKUP(H400,'Metales Pesados 2025'!H400:BJ889,55,FALSE)</f>
        <v>0</v>
      </c>
      <c r="N400" s="36">
        <f>VLOOKUP(H400,'Metales Pesados 2025'!H400:BW889,68,FALSE)</f>
        <v>0</v>
      </c>
      <c r="O400" s="36">
        <f>VLOOKUP(H400,'Metales Pesados 2025'!H400:CJ889,81,FALSE)</f>
        <v>0</v>
      </c>
      <c r="P400" s="60">
        <f>VLOOKUP(H400,'Metales Pesados 2025'!H400:CW889,94,FALSE)</f>
        <v>0</v>
      </c>
    </row>
    <row r="401" spans="1:16" ht="13.05" customHeight="1" x14ac:dyDescent="0.2">
      <c r="A401" s="46" t="s">
        <v>15</v>
      </c>
      <c r="B401" s="46" t="s">
        <v>407</v>
      </c>
      <c r="C401" s="91">
        <v>401</v>
      </c>
      <c r="D401" s="46" t="s">
        <v>16</v>
      </c>
      <c r="E401" s="46" t="s">
        <v>15</v>
      </c>
      <c r="F401" s="46" t="s">
        <v>407</v>
      </c>
      <c r="G401" s="47" t="s">
        <v>31</v>
      </c>
      <c r="H401" s="70">
        <v>191</v>
      </c>
      <c r="I401" s="49" t="s">
        <v>460</v>
      </c>
      <c r="J401" s="64">
        <f>VLOOKUP(H401,'Metales Pesados 2025'!H401:W890,16,FALSE)</f>
        <v>373</v>
      </c>
      <c r="K401" s="36">
        <f>VLOOKUP(H401,'Metales Pesados 2025'!H401:AJ890,29,FALSE)</f>
        <v>28</v>
      </c>
      <c r="L401" s="60">
        <f>VLOOKUP(H401,'Metales Pesados 2025'!H401:AW890,42,FALSE)</f>
        <v>314</v>
      </c>
      <c r="M401" s="36">
        <f>VLOOKUP(H401,'Metales Pesados 2025'!H401:BJ890,55,FALSE)</f>
        <v>0</v>
      </c>
      <c r="N401" s="36">
        <f>VLOOKUP(H401,'Metales Pesados 2025'!H401:BW890,68,FALSE)</f>
        <v>0</v>
      </c>
      <c r="O401" s="36">
        <f>VLOOKUP(H401,'Metales Pesados 2025'!H401:CJ890,81,FALSE)</f>
        <v>0</v>
      </c>
      <c r="P401" s="60">
        <f>VLOOKUP(H401,'Metales Pesados 2025'!H401:CW890,94,FALSE)</f>
        <v>0</v>
      </c>
    </row>
    <row r="402" spans="1:16" ht="13.05" customHeight="1" x14ac:dyDescent="0.2">
      <c r="A402" s="46" t="s">
        <v>15</v>
      </c>
      <c r="B402" s="46" t="s">
        <v>407</v>
      </c>
      <c r="C402" s="91">
        <v>401</v>
      </c>
      <c r="D402" s="46" t="s">
        <v>16</v>
      </c>
      <c r="E402" s="46" t="s">
        <v>15</v>
      </c>
      <c r="F402" s="46" t="s">
        <v>407</v>
      </c>
      <c r="G402" s="47" t="s">
        <v>33</v>
      </c>
      <c r="H402" s="70">
        <v>192</v>
      </c>
      <c r="I402" s="49" t="s">
        <v>461</v>
      </c>
      <c r="J402" s="64">
        <f>VLOOKUP(H402,'Metales Pesados 2025'!H402:W891,16,FALSE)</f>
        <v>348</v>
      </c>
      <c r="K402" s="36">
        <f>VLOOKUP(H402,'Metales Pesados 2025'!H402:AJ891,29,FALSE)</f>
        <v>34</v>
      </c>
      <c r="L402" s="60">
        <f>VLOOKUP(H402,'Metales Pesados 2025'!H402:AW891,42,FALSE)</f>
        <v>277</v>
      </c>
      <c r="M402" s="36">
        <f>VLOOKUP(H402,'Metales Pesados 2025'!H402:BJ891,55,FALSE)</f>
        <v>0</v>
      </c>
      <c r="N402" s="36">
        <f>VLOOKUP(H402,'Metales Pesados 2025'!H402:BW891,68,FALSE)</f>
        <v>0</v>
      </c>
      <c r="O402" s="36">
        <f>VLOOKUP(H402,'Metales Pesados 2025'!H402:CJ891,81,FALSE)</f>
        <v>0</v>
      </c>
      <c r="P402" s="60">
        <f>VLOOKUP(H402,'Metales Pesados 2025'!H402:CW891,94,FALSE)</f>
        <v>0</v>
      </c>
    </row>
    <row r="403" spans="1:16" ht="13.05" customHeight="1" x14ac:dyDescent="0.2">
      <c r="A403" s="46" t="s">
        <v>15</v>
      </c>
      <c r="B403" s="46" t="s">
        <v>407</v>
      </c>
      <c r="C403" s="91">
        <v>401</v>
      </c>
      <c r="D403" s="46" t="s">
        <v>16</v>
      </c>
      <c r="E403" s="46" t="s">
        <v>15</v>
      </c>
      <c r="F403" s="46" t="s">
        <v>407</v>
      </c>
      <c r="G403" s="47" t="s">
        <v>33</v>
      </c>
      <c r="H403" s="70">
        <v>16653</v>
      </c>
      <c r="I403" s="49" t="s">
        <v>462</v>
      </c>
      <c r="J403" s="64">
        <f>VLOOKUP(H403,'Metales Pesados 2025'!H403:W892,16,FALSE)</f>
        <v>43</v>
      </c>
      <c r="K403" s="36">
        <f>VLOOKUP(H403,'Metales Pesados 2025'!H403:AJ892,29,FALSE)</f>
        <v>8</v>
      </c>
      <c r="L403" s="60">
        <f>VLOOKUP(H403,'Metales Pesados 2025'!H403:AW892,42,FALSE)</f>
        <v>35</v>
      </c>
      <c r="M403" s="36">
        <f>VLOOKUP(H403,'Metales Pesados 2025'!H403:BJ892,55,FALSE)</f>
        <v>0</v>
      </c>
      <c r="N403" s="36">
        <f>VLOOKUP(H403,'Metales Pesados 2025'!H403:BW892,68,FALSE)</f>
        <v>0</v>
      </c>
      <c r="O403" s="36">
        <f>VLOOKUP(H403,'Metales Pesados 2025'!H403:CJ892,81,FALSE)</f>
        <v>0</v>
      </c>
      <c r="P403" s="60">
        <f>VLOOKUP(H403,'Metales Pesados 2025'!H403:CW892,94,FALSE)</f>
        <v>0</v>
      </c>
    </row>
    <row r="404" spans="1:16" ht="13.05" customHeight="1" x14ac:dyDescent="0.2">
      <c r="A404" s="46" t="s">
        <v>15</v>
      </c>
      <c r="B404" s="46" t="s">
        <v>407</v>
      </c>
      <c r="C404" s="91">
        <v>401</v>
      </c>
      <c r="D404" s="46" t="s">
        <v>16</v>
      </c>
      <c r="E404" s="46" t="s">
        <v>15</v>
      </c>
      <c r="F404" s="46" t="s">
        <v>407</v>
      </c>
      <c r="G404" s="47" t="s">
        <v>33</v>
      </c>
      <c r="H404" s="70">
        <v>26774</v>
      </c>
      <c r="I404" s="49" t="s">
        <v>463</v>
      </c>
      <c r="J404" s="64">
        <f>VLOOKUP(H404,'Metales Pesados 2025'!H404:W893,16,FALSE)</f>
        <v>2</v>
      </c>
      <c r="K404" s="36">
        <f>VLOOKUP(H404,'Metales Pesados 2025'!H404:AJ893,29,FALSE)</f>
        <v>0</v>
      </c>
      <c r="L404" s="60">
        <f>VLOOKUP(H404,'Metales Pesados 2025'!H404:AW893,42,FALSE)</f>
        <v>1</v>
      </c>
      <c r="M404" s="36">
        <f>VLOOKUP(H404,'Metales Pesados 2025'!H404:BJ893,55,FALSE)</f>
        <v>0</v>
      </c>
      <c r="N404" s="36">
        <f>VLOOKUP(H404,'Metales Pesados 2025'!H404:BW893,68,FALSE)</f>
        <v>0</v>
      </c>
      <c r="O404" s="36">
        <f>VLOOKUP(H404,'Metales Pesados 2025'!H404:CJ893,81,FALSE)</f>
        <v>0</v>
      </c>
      <c r="P404" s="60">
        <f>VLOOKUP(H404,'Metales Pesados 2025'!H404:CW893,94,FALSE)</f>
        <v>0</v>
      </c>
    </row>
    <row r="405" spans="1:16" ht="13.05" customHeight="1" x14ac:dyDescent="0.2">
      <c r="A405" s="46" t="s">
        <v>15</v>
      </c>
      <c r="B405" s="46" t="s">
        <v>407</v>
      </c>
      <c r="C405" s="91">
        <v>401</v>
      </c>
      <c r="D405" s="46" t="s">
        <v>16</v>
      </c>
      <c r="E405" s="46" t="s">
        <v>15</v>
      </c>
      <c r="F405" s="46" t="s">
        <v>407</v>
      </c>
      <c r="G405" s="47" t="s">
        <v>33</v>
      </c>
      <c r="H405" s="70">
        <v>25343</v>
      </c>
      <c r="I405" s="49" t="s">
        <v>464</v>
      </c>
      <c r="J405" s="64">
        <f>VLOOKUP(H405,'Metales Pesados 2025'!H405:W894,16,FALSE)</f>
        <v>96</v>
      </c>
      <c r="K405" s="36">
        <f>VLOOKUP(H405,'Metales Pesados 2025'!H405:AJ894,29,FALSE)</f>
        <v>7</v>
      </c>
      <c r="L405" s="60">
        <f>VLOOKUP(H405,'Metales Pesados 2025'!H405:AW894,42,FALSE)</f>
        <v>78</v>
      </c>
      <c r="M405" s="36">
        <f>VLOOKUP(H405,'Metales Pesados 2025'!H405:BJ894,55,FALSE)</f>
        <v>0</v>
      </c>
      <c r="N405" s="36">
        <f>VLOOKUP(H405,'Metales Pesados 2025'!H405:BW894,68,FALSE)</f>
        <v>0</v>
      </c>
      <c r="O405" s="36">
        <f>VLOOKUP(H405,'Metales Pesados 2025'!H405:CJ894,81,FALSE)</f>
        <v>0</v>
      </c>
      <c r="P405" s="60">
        <f>VLOOKUP(H405,'Metales Pesados 2025'!H405:CW894,94,FALSE)</f>
        <v>0</v>
      </c>
    </row>
    <row r="406" spans="1:16" ht="13.05" customHeight="1" x14ac:dyDescent="0.2">
      <c r="A406" s="46" t="s">
        <v>465</v>
      </c>
      <c r="B406" s="46" t="s">
        <v>466</v>
      </c>
      <c r="C406" s="91">
        <v>404</v>
      </c>
      <c r="D406" s="46" t="s">
        <v>465</v>
      </c>
      <c r="E406" s="46" t="s">
        <v>465</v>
      </c>
      <c r="F406" s="46" t="s">
        <v>466</v>
      </c>
      <c r="G406" s="47" t="s">
        <v>31</v>
      </c>
      <c r="H406" s="71">
        <v>246</v>
      </c>
      <c r="I406" s="49" t="s">
        <v>467</v>
      </c>
      <c r="J406" s="64">
        <f>VLOOKUP(H406,'Metales Pesados 2025'!H406:W895,16,FALSE)</f>
        <v>154</v>
      </c>
      <c r="K406" s="36">
        <f>VLOOKUP(H406,'Metales Pesados 2025'!H406:AJ895,29,FALSE)</f>
        <v>0</v>
      </c>
      <c r="L406" s="60">
        <f>VLOOKUP(H406,'Metales Pesados 2025'!H406:AW895,42,FALSE)</f>
        <v>154</v>
      </c>
      <c r="M406" s="36">
        <f>VLOOKUP(H406,'Metales Pesados 2025'!H406:BJ895,55,FALSE)</f>
        <v>0</v>
      </c>
      <c r="N406" s="36">
        <f>VLOOKUP(H406,'Metales Pesados 2025'!H406:BW895,68,FALSE)</f>
        <v>0</v>
      </c>
      <c r="O406" s="36">
        <f>VLOOKUP(H406,'Metales Pesados 2025'!H406:CJ895,81,FALSE)</f>
        <v>0</v>
      </c>
      <c r="P406" s="60">
        <f>VLOOKUP(H406,'Metales Pesados 2025'!H406:CW895,94,FALSE)</f>
        <v>0</v>
      </c>
    </row>
    <row r="407" spans="1:16" ht="13.05" customHeight="1" x14ac:dyDescent="0.2">
      <c r="A407" s="46" t="s">
        <v>465</v>
      </c>
      <c r="B407" s="46" t="s">
        <v>466</v>
      </c>
      <c r="C407" s="91">
        <v>404</v>
      </c>
      <c r="D407" s="46" t="s">
        <v>465</v>
      </c>
      <c r="E407" s="46" t="s">
        <v>465</v>
      </c>
      <c r="F407" s="46" t="s">
        <v>466</v>
      </c>
      <c r="G407" s="47" t="s">
        <v>33</v>
      </c>
      <c r="H407" s="71">
        <v>247</v>
      </c>
      <c r="I407" s="49" t="s">
        <v>468</v>
      </c>
      <c r="J407" s="64">
        <f>VLOOKUP(H407,'Metales Pesados 2025'!H407:W896,16,FALSE)</f>
        <v>0</v>
      </c>
      <c r="K407" s="36">
        <f>VLOOKUP(H407,'Metales Pesados 2025'!H407:AJ896,29,FALSE)</f>
        <v>0</v>
      </c>
      <c r="L407" s="60">
        <f>VLOOKUP(H407,'Metales Pesados 2025'!H407:AW896,42,FALSE)</f>
        <v>0</v>
      </c>
      <c r="M407" s="36">
        <f>VLOOKUP(H407,'Metales Pesados 2025'!H407:BJ896,55,FALSE)</f>
        <v>0</v>
      </c>
      <c r="N407" s="36">
        <f>VLOOKUP(H407,'Metales Pesados 2025'!H407:BW896,68,FALSE)</f>
        <v>0</v>
      </c>
      <c r="O407" s="36">
        <f>VLOOKUP(H407,'Metales Pesados 2025'!H407:CJ896,81,FALSE)</f>
        <v>0</v>
      </c>
      <c r="P407" s="60">
        <f>VLOOKUP(H407,'Metales Pesados 2025'!H407:CW896,94,FALSE)</f>
        <v>0</v>
      </c>
    </row>
    <row r="408" spans="1:16" ht="13.05" customHeight="1" x14ac:dyDescent="0.2">
      <c r="A408" s="46" t="s">
        <v>465</v>
      </c>
      <c r="B408" s="46" t="s">
        <v>466</v>
      </c>
      <c r="C408" s="91">
        <v>404</v>
      </c>
      <c r="D408" s="46" t="s">
        <v>465</v>
      </c>
      <c r="E408" s="46" t="s">
        <v>465</v>
      </c>
      <c r="F408" s="46" t="s">
        <v>466</v>
      </c>
      <c r="G408" s="47" t="s">
        <v>33</v>
      </c>
      <c r="H408" s="71">
        <v>248</v>
      </c>
      <c r="I408" s="49" t="s">
        <v>469</v>
      </c>
      <c r="J408" s="64">
        <f>VLOOKUP(H408,'Metales Pesados 2025'!H408:W897,16,FALSE)</f>
        <v>21</v>
      </c>
      <c r="K408" s="36">
        <f>VLOOKUP(H408,'Metales Pesados 2025'!H408:AJ897,29,FALSE)</f>
        <v>0</v>
      </c>
      <c r="L408" s="60">
        <f>VLOOKUP(H408,'Metales Pesados 2025'!H408:AW897,42,FALSE)</f>
        <v>21</v>
      </c>
      <c r="M408" s="36">
        <f>VLOOKUP(H408,'Metales Pesados 2025'!H408:BJ897,55,FALSE)</f>
        <v>0</v>
      </c>
      <c r="N408" s="36">
        <f>VLOOKUP(H408,'Metales Pesados 2025'!H408:BW897,68,FALSE)</f>
        <v>0</v>
      </c>
      <c r="O408" s="36">
        <f>VLOOKUP(H408,'Metales Pesados 2025'!H408:CJ897,81,FALSE)</f>
        <v>0</v>
      </c>
      <c r="P408" s="60">
        <f>VLOOKUP(H408,'Metales Pesados 2025'!H408:CW897,94,FALSE)</f>
        <v>0</v>
      </c>
    </row>
    <row r="409" spans="1:16" ht="13.05" customHeight="1" x14ac:dyDescent="0.2">
      <c r="A409" s="46" t="s">
        <v>465</v>
      </c>
      <c r="B409" s="46" t="s">
        <v>466</v>
      </c>
      <c r="C409" s="91">
        <v>404</v>
      </c>
      <c r="D409" s="46" t="s">
        <v>465</v>
      </c>
      <c r="E409" s="46" t="s">
        <v>465</v>
      </c>
      <c r="F409" s="46" t="s">
        <v>466</v>
      </c>
      <c r="G409" s="47" t="s">
        <v>59</v>
      </c>
      <c r="H409" s="71">
        <v>249</v>
      </c>
      <c r="I409" s="49" t="s">
        <v>470</v>
      </c>
      <c r="J409" s="64">
        <f>VLOOKUP(H409,'Metales Pesados 2025'!H409:W898,16,FALSE)</f>
        <v>20</v>
      </c>
      <c r="K409" s="36">
        <f>VLOOKUP(H409,'Metales Pesados 2025'!H409:AJ898,29,FALSE)</f>
        <v>0</v>
      </c>
      <c r="L409" s="60">
        <f>VLOOKUP(H409,'Metales Pesados 2025'!H409:AW898,42,FALSE)</f>
        <v>20</v>
      </c>
      <c r="M409" s="36">
        <f>VLOOKUP(H409,'Metales Pesados 2025'!H409:BJ898,55,FALSE)</f>
        <v>0</v>
      </c>
      <c r="N409" s="36">
        <f>VLOOKUP(H409,'Metales Pesados 2025'!H409:BW898,68,FALSE)</f>
        <v>0</v>
      </c>
      <c r="O409" s="36">
        <f>VLOOKUP(H409,'Metales Pesados 2025'!H409:CJ898,81,FALSE)</f>
        <v>0</v>
      </c>
      <c r="P409" s="60">
        <f>VLOOKUP(H409,'Metales Pesados 2025'!H409:CW898,94,FALSE)</f>
        <v>0</v>
      </c>
    </row>
    <row r="410" spans="1:16" ht="13.05" customHeight="1" x14ac:dyDescent="0.2">
      <c r="A410" s="46" t="s">
        <v>465</v>
      </c>
      <c r="B410" s="46" t="s">
        <v>466</v>
      </c>
      <c r="C410" s="91">
        <v>404</v>
      </c>
      <c r="D410" s="46" t="s">
        <v>465</v>
      </c>
      <c r="E410" s="46" t="s">
        <v>465</v>
      </c>
      <c r="F410" s="46" t="s">
        <v>466</v>
      </c>
      <c r="G410" s="47" t="s">
        <v>59</v>
      </c>
      <c r="H410" s="71">
        <v>250</v>
      </c>
      <c r="I410" s="49" t="s">
        <v>471</v>
      </c>
      <c r="J410" s="64">
        <f>VLOOKUP(H410,'Metales Pesados 2025'!H410:W899,16,FALSE)</f>
        <v>17</v>
      </c>
      <c r="K410" s="36">
        <f>VLOOKUP(H410,'Metales Pesados 2025'!H410:AJ899,29,FALSE)</f>
        <v>0</v>
      </c>
      <c r="L410" s="60">
        <f>VLOOKUP(H410,'Metales Pesados 2025'!H410:AW899,42,FALSE)</f>
        <v>17</v>
      </c>
      <c r="M410" s="36">
        <f>VLOOKUP(H410,'Metales Pesados 2025'!H410:BJ899,55,FALSE)</f>
        <v>0</v>
      </c>
      <c r="N410" s="36">
        <f>VLOOKUP(H410,'Metales Pesados 2025'!H410:BW899,68,FALSE)</f>
        <v>0</v>
      </c>
      <c r="O410" s="36">
        <f>VLOOKUP(H410,'Metales Pesados 2025'!H410:CJ899,81,FALSE)</f>
        <v>0</v>
      </c>
      <c r="P410" s="60">
        <f>VLOOKUP(H410,'Metales Pesados 2025'!H410:CW899,94,FALSE)</f>
        <v>0</v>
      </c>
    </row>
    <row r="411" spans="1:16" ht="13.05" customHeight="1" x14ac:dyDescent="0.2">
      <c r="A411" s="46" t="s">
        <v>465</v>
      </c>
      <c r="B411" s="46" t="s">
        <v>466</v>
      </c>
      <c r="C411" s="91">
        <v>404</v>
      </c>
      <c r="D411" s="46" t="s">
        <v>465</v>
      </c>
      <c r="E411" s="46" t="s">
        <v>465</v>
      </c>
      <c r="F411" s="46" t="s">
        <v>466</v>
      </c>
      <c r="G411" s="47" t="s">
        <v>33</v>
      </c>
      <c r="H411" s="71">
        <v>305</v>
      </c>
      <c r="I411" s="49" t="s">
        <v>472</v>
      </c>
      <c r="J411" s="64">
        <f>VLOOKUP(H411,'Metales Pesados 2025'!H411:W900,16,FALSE)</f>
        <v>7</v>
      </c>
      <c r="K411" s="36">
        <f>VLOOKUP(H411,'Metales Pesados 2025'!H411:AJ900,29,FALSE)</f>
        <v>0</v>
      </c>
      <c r="L411" s="60">
        <f>VLOOKUP(H411,'Metales Pesados 2025'!H411:AW900,42,FALSE)</f>
        <v>7</v>
      </c>
      <c r="M411" s="36">
        <f>VLOOKUP(H411,'Metales Pesados 2025'!H411:BJ900,55,FALSE)</f>
        <v>0</v>
      </c>
      <c r="N411" s="36">
        <f>VLOOKUP(H411,'Metales Pesados 2025'!H411:BW900,68,FALSE)</f>
        <v>0</v>
      </c>
      <c r="O411" s="36">
        <f>VLOOKUP(H411,'Metales Pesados 2025'!H411:CJ900,81,FALSE)</f>
        <v>0</v>
      </c>
      <c r="P411" s="60">
        <f>VLOOKUP(H411,'Metales Pesados 2025'!H411:CW900,94,FALSE)</f>
        <v>0</v>
      </c>
    </row>
    <row r="412" spans="1:16" ht="13.05" customHeight="1" x14ac:dyDescent="0.2">
      <c r="A412" s="46" t="s">
        <v>465</v>
      </c>
      <c r="B412" s="46" t="s">
        <v>466</v>
      </c>
      <c r="C412" s="91">
        <v>404</v>
      </c>
      <c r="D412" s="46" t="s">
        <v>465</v>
      </c>
      <c r="E412" s="46" t="s">
        <v>465</v>
      </c>
      <c r="F412" s="46" t="s">
        <v>466</v>
      </c>
      <c r="G412" s="47" t="s">
        <v>33</v>
      </c>
      <c r="H412" s="71">
        <v>6688</v>
      </c>
      <c r="I412" s="49" t="s">
        <v>473</v>
      </c>
      <c r="J412" s="64">
        <f>VLOOKUP(H412,'Metales Pesados 2025'!H412:W901,16,FALSE)</f>
        <v>39</v>
      </c>
      <c r="K412" s="36">
        <f>VLOOKUP(H412,'Metales Pesados 2025'!H412:AJ901,29,FALSE)</f>
        <v>12</v>
      </c>
      <c r="L412" s="60">
        <f>VLOOKUP(H412,'Metales Pesados 2025'!H412:AW901,42,FALSE)</f>
        <v>39</v>
      </c>
      <c r="M412" s="36">
        <f>VLOOKUP(H412,'Metales Pesados 2025'!H412:BJ901,55,FALSE)</f>
        <v>0</v>
      </c>
      <c r="N412" s="36">
        <f>VLOOKUP(H412,'Metales Pesados 2025'!H412:BW901,68,FALSE)</f>
        <v>0</v>
      </c>
      <c r="O412" s="36">
        <f>VLOOKUP(H412,'Metales Pesados 2025'!H412:CJ901,81,FALSE)</f>
        <v>0</v>
      </c>
      <c r="P412" s="60">
        <f>VLOOKUP(H412,'Metales Pesados 2025'!H412:CW901,94,FALSE)</f>
        <v>0</v>
      </c>
    </row>
    <row r="413" spans="1:16" ht="13.05" customHeight="1" x14ac:dyDescent="0.2">
      <c r="A413" s="46" t="s">
        <v>465</v>
      </c>
      <c r="B413" s="46" t="s">
        <v>466</v>
      </c>
      <c r="C413" s="91">
        <v>404</v>
      </c>
      <c r="D413" s="46" t="s">
        <v>465</v>
      </c>
      <c r="E413" s="46" t="s">
        <v>465</v>
      </c>
      <c r="F413" s="46" t="s">
        <v>466</v>
      </c>
      <c r="G413" s="47" t="s">
        <v>33</v>
      </c>
      <c r="H413" s="71">
        <v>6730</v>
      </c>
      <c r="I413" s="49" t="s">
        <v>474</v>
      </c>
      <c r="J413" s="64">
        <f>VLOOKUP(H413,'Metales Pesados 2025'!H413:W902,16,FALSE)</f>
        <v>0</v>
      </c>
      <c r="K413" s="36">
        <f>VLOOKUP(H413,'Metales Pesados 2025'!H413:AJ902,29,FALSE)</f>
        <v>0</v>
      </c>
      <c r="L413" s="60">
        <f>VLOOKUP(H413,'Metales Pesados 2025'!H413:AW902,42,FALSE)</f>
        <v>0</v>
      </c>
      <c r="M413" s="36">
        <f>VLOOKUP(H413,'Metales Pesados 2025'!H413:BJ902,55,FALSE)</f>
        <v>0</v>
      </c>
      <c r="N413" s="36">
        <f>VLOOKUP(H413,'Metales Pesados 2025'!H413:BW902,68,FALSE)</f>
        <v>0</v>
      </c>
      <c r="O413" s="36">
        <f>VLOOKUP(H413,'Metales Pesados 2025'!H413:CJ902,81,FALSE)</f>
        <v>0</v>
      </c>
      <c r="P413" s="60">
        <f>VLOOKUP(H413,'Metales Pesados 2025'!H413:CW902,94,FALSE)</f>
        <v>0</v>
      </c>
    </row>
    <row r="414" spans="1:16" ht="13.05" customHeight="1" x14ac:dyDescent="0.2">
      <c r="A414" s="46" t="s">
        <v>465</v>
      </c>
      <c r="B414" s="46" t="s">
        <v>466</v>
      </c>
      <c r="C414" s="91">
        <v>404</v>
      </c>
      <c r="D414" s="46" t="s">
        <v>465</v>
      </c>
      <c r="E414" s="46" t="s">
        <v>465</v>
      </c>
      <c r="F414" s="46" t="s">
        <v>466</v>
      </c>
      <c r="G414" s="47" t="s">
        <v>31</v>
      </c>
      <c r="H414" s="71">
        <v>6731</v>
      </c>
      <c r="I414" s="49" t="s">
        <v>475</v>
      </c>
      <c r="J414" s="64">
        <f>VLOOKUP(H414,'Metales Pesados 2025'!H414:W903,16,FALSE)</f>
        <v>0</v>
      </c>
      <c r="K414" s="36">
        <f>VLOOKUP(H414,'Metales Pesados 2025'!H414:AJ903,29,FALSE)</f>
        <v>0</v>
      </c>
      <c r="L414" s="60">
        <f>VLOOKUP(H414,'Metales Pesados 2025'!H414:AW903,42,FALSE)</f>
        <v>0</v>
      </c>
      <c r="M414" s="36">
        <f>VLOOKUP(H414,'Metales Pesados 2025'!H414:BJ903,55,FALSE)</f>
        <v>0</v>
      </c>
      <c r="N414" s="36">
        <f>VLOOKUP(H414,'Metales Pesados 2025'!H414:BW903,68,FALSE)</f>
        <v>0</v>
      </c>
      <c r="O414" s="36">
        <f>VLOOKUP(H414,'Metales Pesados 2025'!H414:CJ903,81,FALSE)</f>
        <v>0</v>
      </c>
      <c r="P414" s="60">
        <f>VLOOKUP(H414,'Metales Pesados 2025'!H414:CW903,94,FALSE)</f>
        <v>0</v>
      </c>
    </row>
    <row r="415" spans="1:16" ht="13.05" customHeight="1" x14ac:dyDescent="0.2">
      <c r="A415" s="46" t="s">
        <v>465</v>
      </c>
      <c r="B415" s="46" t="s">
        <v>466</v>
      </c>
      <c r="C415" s="91">
        <v>404</v>
      </c>
      <c r="D415" s="46" t="s">
        <v>465</v>
      </c>
      <c r="E415" s="46" t="s">
        <v>465</v>
      </c>
      <c r="F415" s="46" t="s">
        <v>466</v>
      </c>
      <c r="G415" s="47" t="s">
        <v>33</v>
      </c>
      <c r="H415" s="71">
        <v>26740</v>
      </c>
      <c r="I415" s="49" t="s">
        <v>476</v>
      </c>
      <c r="J415" s="64">
        <f>VLOOKUP(H415,'Metales Pesados 2025'!H415:W904,16,FALSE)</f>
        <v>0</v>
      </c>
      <c r="K415" s="36">
        <f>VLOOKUP(H415,'Metales Pesados 2025'!H415:AJ904,29,FALSE)</f>
        <v>0</v>
      </c>
      <c r="L415" s="60">
        <f>VLOOKUP(H415,'Metales Pesados 2025'!H415:AW904,42,FALSE)</f>
        <v>0</v>
      </c>
      <c r="M415" s="36">
        <f>VLOOKUP(H415,'Metales Pesados 2025'!H415:BJ904,55,FALSE)</f>
        <v>0</v>
      </c>
      <c r="N415" s="36">
        <f>VLOOKUP(H415,'Metales Pesados 2025'!H415:BW904,68,FALSE)</f>
        <v>0</v>
      </c>
      <c r="O415" s="36">
        <f>VLOOKUP(H415,'Metales Pesados 2025'!H415:CJ904,81,FALSE)</f>
        <v>0</v>
      </c>
      <c r="P415" s="60">
        <f>VLOOKUP(H415,'Metales Pesados 2025'!H415:CW904,94,FALSE)</f>
        <v>0</v>
      </c>
    </row>
    <row r="416" spans="1:16" ht="13.05" customHeight="1" x14ac:dyDescent="0.2">
      <c r="A416" s="46" t="s">
        <v>465</v>
      </c>
      <c r="B416" s="46" t="s">
        <v>466</v>
      </c>
      <c r="C416" s="91">
        <v>404</v>
      </c>
      <c r="D416" s="46" t="s">
        <v>465</v>
      </c>
      <c r="E416" s="46" t="s">
        <v>465</v>
      </c>
      <c r="F416" s="46" t="s">
        <v>466</v>
      </c>
      <c r="G416" s="47" t="s">
        <v>33</v>
      </c>
      <c r="H416" s="71">
        <v>26741</v>
      </c>
      <c r="I416" s="49" t="s">
        <v>477</v>
      </c>
      <c r="J416" s="64">
        <f>VLOOKUP(H416,'Metales Pesados 2025'!H416:W905,16,FALSE)</f>
        <v>0</v>
      </c>
      <c r="K416" s="36">
        <f>VLOOKUP(H416,'Metales Pesados 2025'!H416:AJ905,29,FALSE)</f>
        <v>0</v>
      </c>
      <c r="L416" s="60">
        <f>VLOOKUP(H416,'Metales Pesados 2025'!H416:AW905,42,FALSE)</f>
        <v>0</v>
      </c>
      <c r="M416" s="36">
        <f>VLOOKUP(H416,'Metales Pesados 2025'!H416:BJ905,55,FALSE)</f>
        <v>0</v>
      </c>
      <c r="N416" s="36">
        <f>VLOOKUP(H416,'Metales Pesados 2025'!H416:BW905,68,FALSE)</f>
        <v>0</v>
      </c>
      <c r="O416" s="36">
        <f>VLOOKUP(H416,'Metales Pesados 2025'!H416:CJ905,81,FALSE)</f>
        <v>0</v>
      </c>
      <c r="P416" s="60">
        <f>VLOOKUP(H416,'Metales Pesados 2025'!H416:CW905,94,FALSE)</f>
        <v>0</v>
      </c>
    </row>
    <row r="417" spans="1:16" ht="13.05" customHeight="1" x14ac:dyDescent="0.2">
      <c r="A417" s="46" t="s">
        <v>465</v>
      </c>
      <c r="B417" s="46" t="s">
        <v>466</v>
      </c>
      <c r="C417" s="91">
        <v>404</v>
      </c>
      <c r="D417" s="46" t="s">
        <v>465</v>
      </c>
      <c r="E417" s="46" t="s">
        <v>465</v>
      </c>
      <c r="F417" s="46" t="s">
        <v>466</v>
      </c>
      <c r="G417" s="47" t="s">
        <v>59</v>
      </c>
      <c r="H417" s="71">
        <v>25127</v>
      </c>
      <c r="I417" s="49" t="s">
        <v>478</v>
      </c>
      <c r="J417" s="64">
        <f>VLOOKUP(H417,'Metales Pesados 2025'!H417:W906,16,FALSE)</f>
        <v>0</v>
      </c>
      <c r="K417" s="36">
        <f>VLOOKUP(H417,'Metales Pesados 2025'!H417:AJ906,29,FALSE)</f>
        <v>0</v>
      </c>
      <c r="L417" s="60">
        <f>VLOOKUP(H417,'Metales Pesados 2025'!H417:AW906,42,FALSE)</f>
        <v>0</v>
      </c>
      <c r="M417" s="36">
        <f>VLOOKUP(H417,'Metales Pesados 2025'!H417:BJ906,55,FALSE)</f>
        <v>0</v>
      </c>
      <c r="N417" s="36">
        <f>VLOOKUP(H417,'Metales Pesados 2025'!H417:BW906,68,FALSE)</f>
        <v>0</v>
      </c>
      <c r="O417" s="36">
        <f>VLOOKUP(H417,'Metales Pesados 2025'!H417:CJ906,81,FALSE)</f>
        <v>0</v>
      </c>
      <c r="P417" s="60">
        <f>VLOOKUP(H417,'Metales Pesados 2025'!H417:CW906,94,FALSE)</f>
        <v>0</v>
      </c>
    </row>
    <row r="418" spans="1:16" ht="13.05" customHeight="1" x14ac:dyDescent="0.2">
      <c r="A418" s="46" t="s">
        <v>465</v>
      </c>
      <c r="B418" s="46" t="s">
        <v>466</v>
      </c>
      <c r="C418" s="91">
        <v>404</v>
      </c>
      <c r="D418" s="46" t="s">
        <v>465</v>
      </c>
      <c r="E418" s="46" t="s">
        <v>465</v>
      </c>
      <c r="F418" s="46" t="s">
        <v>466</v>
      </c>
      <c r="G418" s="47" t="s">
        <v>33</v>
      </c>
      <c r="H418" s="71">
        <v>26287</v>
      </c>
      <c r="I418" s="49" t="s">
        <v>479</v>
      </c>
      <c r="J418" s="64">
        <f>VLOOKUP(H418,'Metales Pesados 2025'!H418:W907,16,FALSE)</f>
        <v>9</v>
      </c>
      <c r="K418" s="36">
        <f>VLOOKUP(H418,'Metales Pesados 2025'!H418:AJ907,29,FALSE)</f>
        <v>0</v>
      </c>
      <c r="L418" s="60">
        <f>VLOOKUP(H418,'Metales Pesados 2025'!H418:AW907,42,FALSE)</f>
        <v>9</v>
      </c>
      <c r="M418" s="36">
        <f>VLOOKUP(H418,'Metales Pesados 2025'!H418:BJ907,55,FALSE)</f>
        <v>0</v>
      </c>
      <c r="N418" s="36">
        <f>VLOOKUP(H418,'Metales Pesados 2025'!H418:BW907,68,FALSE)</f>
        <v>0</v>
      </c>
      <c r="O418" s="36">
        <f>VLOOKUP(H418,'Metales Pesados 2025'!H418:CJ907,81,FALSE)</f>
        <v>0</v>
      </c>
      <c r="P418" s="60">
        <f>VLOOKUP(H418,'Metales Pesados 2025'!H418:CW907,94,FALSE)</f>
        <v>0</v>
      </c>
    </row>
    <row r="419" spans="1:16" ht="13.05" customHeight="1" x14ac:dyDescent="0.2">
      <c r="A419" s="46" t="s">
        <v>465</v>
      </c>
      <c r="B419" s="46" t="s">
        <v>480</v>
      </c>
      <c r="C419" s="91">
        <v>404</v>
      </c>
      <c r="D419" s="46" t="s">
        <v>465</v>
      </c>
      <c r="E419" s="46" t="s">
        <v>465</v>
      </c>
      <c r="F419" s="46" t="s">
        <v>480</v>
      </c>
      <c r="G419" s="47" t="s">
        <v>27</v>
      </c>
      <c r="H419" s="71">
        <v>235</v>
      </c>
      <c r="I419" s="49" t="s">
        <v>481</v>
      </c>
      <c r="J419" s="64">
        <f>VLOOKUP(H419,'Metales Pesados 2025'!H419:W908,16,FALSE)</f>
        <v>0</v>
      </c>
      <c r="K419" s="36">
        <f>VLOOKUP(H419,'Metales Pesados 2025'!H419:AJ908,29,FALSE)</f>
        <v>0</v>
      </c>
      <c r="L419" s="60">
        <f>VLOOKUP(H419,'Metales Pesados 2025'!H419:AW908,42,FALSE)</f>
        <v>0</v>
      </c>
      <c r="M419" s="36">
        <f>VLOOKUP(H419,'Metales Pesados 2025'!H419:BJ908,55,FALSE)</f>
        <v>0</v>
      </c>
      <c r="N419" s="36">
        <f>VLOOKUP(H419,'Metales Pesados 2025'!H419:BW908,68,FALSE)</f>
        <v>0</v>
      </c>
      <c r="O419" s="36">
        <f>VLOOKUP(H419,'Metales Pesados 2025'!H419:CJ908,81,FALSE)</f>
        <v>0</v>
      </c>
      <c r="P419" s="60">
        <f>VLOOKUP(H419,'Metales Pesados 2025'!H419:CW908,94,FALSE)</f>
        <v>0</v>
      </c>
    </row>
    <row r="420" spans="1:16" ht="13.05" customHeight="1" x14ac:dyDescent="0.2">
      <c r="A420" s="46" t="s">
        <v>465</v>
      </c>
      <c r="B420" s="46" t="s">
        <v>480</v>
      </c>
      <c r="C420" s="91">
        <v>404</v>
      </c>
      <c r="D420" s="46" t="s">
        <v>465</v>
      </c>
      <c r="E420" s="46" t="s">
        <v>465</v>
      </c>
      <c r="F420" s="46" t="s">
        <v>480</v>
      </c>
      <c r="G420" s="47" t="s">
        <v>31</v>
      </c>
      <c r="H420" s="71">
        <v>27082</v>
      </c>
      <c r="I420" s="50" t="s">
        <v>482</v>
      </c>
      <c r="J420" s="64">
        <f>VLOOKUP(H420,'Metales Pesados 2025'!H420:W909,16,FALSE)</f>
        <v>0</v>
      </c>
      <c r="K420" s="36">
        <f>VLOOKUP(H420,'Metales Pesados 2025'!H420:AJ909,29,FALSE)</f>
        <v>0</v>
      </c>
      <c r="L420" s="60">
        <f>VLOOKUP(H420,'Metales Pesados 2025'!H420:AW909,42,FALSE)</f>
        <v>0</v>
      </c>
      <c r="M420" s="36">
        <f>VLOOKUP(H420,'Metales Pesados 2025'!H420:BJ909,55,FALSE)</f>
        <v>0</v>
      </c>
      <c r="N420" s="36">
        <f>VLOOKUP(H420,'Metales Pesados 2025'!H420:BW909,68,FALSE)</f>
        <v>0</v>
      </c>
      <c r="O420" s="36">
        <f>VLOOKUP(H420,'Metales Pesados 2025'!H420:CJ909,81,FALSE)</f>
        <v>0</v>
      </c>
      <c r="P420" s="60">
        <f>VLOOKUP(H420,'Metales Pesados 2025'!H420:CW909,94,FALSE)</f>
        <v>0</v>
      </c>
    </row>
    <row r="421" spans="1:16" ht="13.05" customHeight="1" x14ac:dyDescent="0.2">
      <c r="A421" s="46" t="s">
        <v>465</v>
      </c>
      <c r="B421" s="46" t="s">
        <v>480</v>
      </c>
      <c r="C421" s="91">
        <v>404</v>
      </c>
      <c r="D421" s="46" t="s">
        <v>465</v>
      </c>
      <c r="E421" s="46" t="s">
        <v>465</v>
      </c>
      <c r="F421" s="46" t="s">
        <v>480</v>
      </c>
      <c r="G421" s="47" t="s">
        <v>33</v>
      </c>
      <c r="H421" s="71">
        <v>236</v>
      </c>
      <c r="I421" s="49" t="s">
        <v>483</v>
      </c>
      <c r="J421" s="64">
        <f>VLOOKUP(H421,'Metales Pesados 2025'!H421:W910,16,FALSE)</f>
        <v>9</v>
      </c>
      <c r="K421" s="36">
        <f>VLOOKUP(H421,'Metales Pesados 2025'!H421:AJ910,29,FALSE)</f>
        <v>0</v>
      </c>
      <c r="L421" s="60">
        <f>VLOOKUP(H421,'Metales Pesados 2025'!H421:AW910,42,FALSE)</f>
        <v>7</v>
      </c>
      <c r="M421" s="36">
        <f>VLOOKUP(H421,'Metales Pesados 2025'!H421:BJ910,55,FALSE)</f>
        <v>0</v>
      </c>
      <c r="N421" s="36">
        <f>VLOOKUP(H421,'Metales Pesados 2025'!H421:BW910,68,FALSE)</f>
        <v>0</v>
      </c>
      <c r="O421" s="36">
        <f>VLOOKUP(H421,'Metales Pesados 2025'!H421:CJ910,81,FALSE)</f>
        <v>0</v>
      </c>
      <c r="P421" s="60">
        <f>VLOOKUP(H421,'Metales Pesados 2025'!H421:CW910,94,FALSE)</f>
        <v>0</v>
      </c>
    </row>
    <row r="422" spans="1:16" ht="13.05" customHeight="1" x14ac:dyDescent="0.2">
      <c r="A422" s="46" t="s">
        <v>465</v>
      </c>
      <c r="B422" s="46" t="s">
        <v>480</v>
      </c>
      <c r="C422" s="91">
        <v>404</v>
      </c>
      <c r="D422" s="46" t="s">
        <v>465</v>
      </c>
      <c r="E422" s="46" t="s">
        <v>465</v>
      </c>
      <c r="F422" s="46" t="s">
        <v>480</v>
      </c>
      <c r="G422" s="47" t="s">
        <v>33</v>
      </c>
      <c r="H422" s="71">
        <v>237</v>
      </c>
      <c r="I422" s="49" t="s">
        <v>484</v>
      </c>
      <c r="J422" s="64">
        <f>VLOOKUP(H422,'Metales Pesados 2025'!H422:W911,16,FALSE)</f>
        <v>0</v>
      </c>
      <c r="K422" s="36">
        <f>VLOOKUP(H422,'Metales Pesados 2025'!H422:AJ911,29,FALSE)</f>
        <v>0</v>
      </c>
      <c r="L422" s="60">
        <f>VLOOKUP(H422,'Metales Pesados 2025'!H422:AW911,42,FALSE)</f>
        <v>0</v>
      </c>
      <c r="M422" s="36">
        <f>VLOOKUP(H422,'Metales Pesados 2025'!H422:BJ911,55,FALSE)</f>
        <v>0</v>
      </c>
      <c r="N422" s="36">
        <f>VLOOKUP(H422,'Metales Pesados 2025'!H422:BW911,68,FALSE)</f>
        <v>0</v>
      </c>
      <c r="O422" s="36">
        <f>VLOOKUP(H422,'Metales Pesados 2025'!H422:CJ911,81,FALSE)</f>
        <v>0</v>
      </c>
      <c r="P422" s="60">
        <f>VLOOKUP(H422,'Metales Pesados 2025'!H422:CW911,94,FALSE)</f>
        <v>0</v>
      </c>
    </row>
    <row r="423" spans="1:16" ht="13.05" customHeight="1" x14ac:dyDescent="0.2">
      <c r="A423" s="46" t="s">
        <v>465</v>
      </c>
      <c r="B423" s="46" t="s">
        <v>480</v>
      </c>
      <c r="C423" s="91">
        <v>404</v>
      </c>
      <c r="D423" s="46" t="s">
        <v>465</v>
      </c>
      <c r="E423" s="46" t="s">
        <v>465</v>
      </c>
      <c r="F423" s="46" t="s">
        <v>480</v>
      </c>
      <c r="G423" s="47" t="s">
        <v>33</v>
      </c>
      <c r="H423" s="71">
        <v>238</v>
      </c>
      <c r="I423" s="49" t="s">
        <v>485</v>
      </c>
      <c r="J423" s="64">
        <f>VLOOKUP(H423,'Metales Pesados 2025'!H423:W912,16,FALSE)</f>
        <v>16</v>
      </c>
      <c r="K423" s="36">
        <f>VLOOKUP(H423,'Metales Pesados 2025'!H423:AJ912,29,FALSE)</f>
        <v>0</v>
      </c>
      <c r="L423" s="60">
        <f>VLOOKUP(H423,'Metales Pesados 2025'!H423:AW912,42,FALSE)</f>
        <v>13</v>
      </c>
      <c r="M423" s="36">
        <f>VLOOKUP(H423,'Metales Pesados 2025'!H423:BJ912,55,FALSE)</f>
        <v>0</v>
      </c>
      <c r="N423" s="36">
        <f>VLOOKUP(H423,'Metales Pesados 2025'!H423:BW912,68,FALSE)</f>
        <v>0</v>
      </c>
      <c r="O423" s="36">
        <f>VLOOKUP(H423,'Metales Pesados 2025'!H423:CJ912,81,FALSE)</f>
        <v>0</v>
      </c>
      <c r="P423" s="60">
        <f>VLOOKUP(H423,'Metales Pesados 2025'!H423:CW912,94,FALSE)</f>
        <v>0</v>
      </c>
    </row>
    <row r="424" spans="1:16" ht="13.05" customHeight="1" x14ac:dyDescent="0.2">
      <c r="A424" s="46" t="s">
        <v>465</v>
      </c>
      <c r="B424" s="46" t="s">
        <v>480</v>
      </c>
      <c r="C424" s="91">
        <v>404</v>
      </c>
      <c r="D424" s="46" t="s">
        <v>465</v>
      </c>
      <c r="E424" s="46" t="s">
        <v>465</v>
      </c>
      <c r="F424" s="46" t="s">
        <v>480</v>
      </c>
      <c r="G424" s="47" t="s">
        <v>33</v>
      </c>
      <c r="H424" s="71">
        <v>239</v>
      </c>
      <c r="I424" s="49" t="s">
        <v>486</v>
      </c>
      <c r="J424" s="64">
        <f>VLOOKUP(H424,'Metales Pesados 2025'!H424:W913,16,FALSE)</f>
        <v>0</v>
      </c>
      <c r="K424" s="36">
        <f>VLOOKUP(H424,'Metales Pesados 2025'!H424:AJ913,29,FALSE)</f>
        <v>0</v>
      </c>
      <c r="L424" s="60">
        <f>VLOOKUP(H424,'Metales Pesados 2025'!H424:AW913,42,FALSE)</f>
        <v>0</v>
      </c>
      <c r="M424" s="36">
        <f>VLOOKUP(H424,'Metales Pesados 2025'!H424:BJ913,55,FALSE)</f>
        <v>0</v>
      </c>
      <c r="N424" s="36">
        <f>VLOOKUP(H424,'Metales Pesados 2025'!H424:BW913,68,FALSE)</f>
        <v>0</v>
      </c>
      <c r="O424" s="36">
        <f>VLOOKUP(H424,'Metales Pesados 2025'!H424:CJ913,81,FALSE)</f>
        <v>0</v>
      </c>
      <c r="P424" s="60">
        <f>VLOOKUP(H424,'Metales Pesados 2025'!H424:CW913,94,FALSE)</f>
        <v>0</v>
      </c>
    </row>
    <row r="425" spans="1:16" ht="13.05" customHeight="1" x14ac:dyDescent="0.2">
      <c r="A425" s="46" t="s">
        <v>465</v>
      </c>
      <c r="B425" s="46" t="s">
        <v>480</v>
      </c>
      <c r="C425" s="91">
        <v>404</v>
      </c>
      <c r="D425" s="46" t="s">
        <v>465</v>
      </c>
      <c r="E425" s="46" t="s">
        <v>465</v>
      </c>
      <c r="F425" s="46" t="s">
        <v>480</v>
      </c>
      <c r="G425" s="47" t="s">
        <v>33</v>
      </c>
      <c r="H425" s="71">
        <v>6687</v>
      </c>
      <c r="I425" s="49" t="s">
        <v>480</v>
      </c>
      <c r="J425" s="64">
        <f>VLOOKUP(H425,'Metales Pesados 2025'!H425:W914,16,FALSE)</f>
        <v>0</v>
      </c>
      <c r="K425" s="36">
        <f>VLOOKUP(H425,'Metales Pesados 2025'!H425:AJ914,29,FALSE)</f>
        <v>0</v>
      </c>
      <c r="L425" s="60">
        <f>VLOOKUP(H425,'Metales Pesados 2025'!H425:AW914,42,FALSE)</f>
        <v>0</v>
      </c>
      <c r="M425" s="36">
        <f>VLOOKUP(H425,'Metales Pesados 2025'!H425:BJ914,55,FALSE)</f>
        <v>0</v>
      </c>
      <c r="N425" s="36">
        <f>VLOOKUP(H425,'Metales Pesados 2025'!H425:BW914,68,FALSE)</f>
        <v>0</v>
      </c>
      <c r="O425" s="36">
        <f>VLOOKUP(H425,'Metales Pesados 2025'!H425:CJ914,81,FALSE)</f>
        <v>0</v>
      </c>
      <c r="P425" s="60">
        <f>VLOOKUP(H425,'Metales Pesados 2025'!H425:CW914,94,FALSE)</f>
        <v>0</v>
      </c>
    </row>
    <row r="426" spans="1:16" ht="13.05" customHeight="1" x14ac:dyDescent="0.2">
      <c r="A426" s="46" t="s">
        <v>465</v>
      </c>
      <c r="B426" s="46" t="s">
        <v>480</v>
      </c>
      <c r="C426" s="91">
        <v>404</v>
      </c>
      <c r="D426" s="46" t="s">
        <v>465</v>
      </c>
      <c r="E426" s="46" t="s">
        <v>465</v>
      </c>
      <c r="F426" s="46" t="s">
        <v>480</v>
      </c>
      <c r="G426" s="47" t="s">
        <v>33</v>
      </c>
      <c r="H426" s="71">
        <v>6765</v>
      </c>
      <c r="I426" s="49" t="s">
        <v>487</v>
      </c>
      <c r="J426" s="64">
        <f>VLOOKUP(H426,'Metales Pesados 2025'!H426:W915,16,FALSE)</f>
        <v>0</v>
      </c>
      <c r="K426" s="36">
        <f>VLOOKUP(H426,'Metales Pesados 2025'!H426:AJ915,29,FALSE)</f>
        <v>0</v>
      </c>
      <c r="L426" s="60">
        <f>VLOOKUP(H426,'Metales Pesados 2025'!H426:AW915,42,FALSE)</f>
        <v>0</v>
      </c>
      <c r="M426" s="36">
        <f>VLOOKUP(H426,'Metales Pesados 2025'!H426:BJ915,55,FALSE)</f>
        <v>0</v>
      </c>
      <c r="N426" s="36">
        <f>VLOOKUP(H426,'Metales Pesados 2025'!H426:BW915,68,FALSE)</f>
        <v>0</v>
      </c>
      <c r="O426" s="36">
        <f>VLOOKUP(H426,'Metales Pesados 2025'!H426:CJ915,81,FALSE)</f>
        <v>0</v>
      </c>
      <c r="P426" s="60">
        <f>VLOOKUP(H426,'Metales Pesados 2025'!H426:CW915,94,FALSE)</f>
        <v>0</v>
      </c>
    </row>
    <row r="427" spans="1:16" ht="13.05" customHeight="1" x14ac:dyDescent="0.2">
      <c r="A427" s="46" t="s">
        <v>465</v>
      </c>
      <c r="B427" s="46" t="s">
        <v>488</v>
      </c>
      <c r="C427" s="91">
        <v>404</v>
      </c>
      <c r="D427" s="46" t="s">
        <v>465</v>
      </c>
      <c r="E427" s="46" t="s">
        <v>465</v>
      </c>
      <c r="F427" s="46" t="s">
        <v>480</v>
      </c>
      <c r="G427" s="47" t="s">
        <v>33</v>
      </c>
      <c r="H427" s="71">
        <v>245</v>
      </c>
      <c r="I427" s="49" t="s">
        <v>489</v>
      </c>
      <c r="J427" s="64">
        <f>VLOOKUP(H427,'Metales Pesados 2025'!H427:W916,16,FALSE)</f>
        <v>0</v>
      </c>
      <c r="K427" s="36">
        <f>VLOOKUP(H427,'Metales Pesados 2025'!H427:AJ916,29,FALSE)</f>
        <v>0</v>
      </c>
      <c r="L427" s="60">
        <f>VLOOKUP(H427,'Metales Pesados 2025'!H427:AW916,42,FALSE)</f>
        <v>0</v>
      </c>
      <c r="M427" s="36">
        <f>VLOOKUP(H427,'Metales Pesados 2025'!H427:BJ916,55,FALSE)</f>
        <v>0</v>
      </c>
      <c r="N427" s="36">
        <f>VLOOKUP(H427,'Metales Pesados 2025'!H427:BW916,68,FALSE)</f>
        <v>0</v>
      </c>
      <c r="O427" s="36">
        <f>VLOOKUP(H427,'Metales Pesados 2025'!H427:CJ916,81,FALSE)</f>
        <v>0</v>
      </c>
      <c r="P427" s="60">
        <f>VLOOKUP(H427,'Metales Pesados 2025'!H427:CW916,94,FALSE)</f>
        <v>0</v>
      </c>
    </row>
    <row r="428" spans="1:16" ht="13.05" customHeight="1" x14ac:dyDescent="0.2">
      <c r="A428" s="46" t="s">
        <v>15</v>
      </c>
      <c r="B428" s="46" t="s">
        <v>449</v>
      </c>
      <c r="C428" s="91">
        <v>404</v>
      </c>
      <c r="D428" s="46" t="s">
        <v>465</v>
      </c>
      <c r="E428" s="46" t="s">
        <v>465</v>
      </c>
      <c r="F428" s="46" t="s">
        <v>480</v>
      </c>
      <c r="G428" s="47" t="s">
        <v>33</v>
      </c>
      <c r="H428" s="70">
        <v>198</v>
      </c>
      <c r="I428" s="49" t="s">
        <v>490</v>
      </c>
      <c r="J428" s="64">
        <f>VLOOKUP(H428,'Metales Pesados 2025'!H428:W917,16,FALSE)</f>
        <v>0</v>
      </c>
      <c r="K428" s="36">
        <f>VLOOKUP(H428,'Metales Pesados 2025'!H428:AJ917,29,FALSE)</f>
        <v>0</v>
      </c>
      <c r="L428" s="60">
        <f>VLOOKUP(H428,'Metales Pesados 2025'!H428:AW917,42,FALSE)</f>
        <v>0</v>
      </c>
      <c r="M428" s="36">
        <f>VLOOKUP(H428,'Metales Pesados 2025'!H428:BJ917,55,FALSE)</f>
        <v>0</v>
      </c>
      <c r="N428" s="36">
        <f>VLOOKUP(H428,'Metales Pesados 2025'!H428:BW917,68,FALSE)</f>
        <v>0</v>
      </c>
      <c r="O428" s="36">
        <f>VLOOKUP(H428,'Metales Pesados 2025'!H428:CJ917,81,FALSE)</f>
        <v>0</v>
      </c>
      <c r="P428" s="60">
        <f>VLOOKUP(H428,'Metales Pesados 2025'!H428:CW917,94,FALSE)</f>
        <v>0</v>
      </c>
    </row>
    <row r="429" spans="1:16" ht="13.05" customHeight="1" x14ac:dyDescent="0.2">
      <c r="A429" s="46" t="s">
        <v>15</v>
      </c>
      <c r="B429" s="46" t="s">
        <v>407</v>
      </c>
      <c r="C429" s="91">
        <v>404</v>
      </c>
      <c r="D429" s="46" t="s">
        <v>465</v>
      </c>
      <c r="E429" s="46" t="s">
        <v>465</v>
      </c>
      <c r="F429" s="46" t="s">
        <v>480</v>
      </c>
      <c r="G429" s="47" t="s">
        <v>33</v>
      </c>
      <c r="H429" s="70">
        <v>6729</v>
      </c>
      <c r="I429" s="49" t="s">
        <v>491</v>
      </c>
      <c r="J429" s="64">
        <f>VLOOKUP(H429,'Metales Pesados 2025'!H429:W918,16,FALSE)</f>
        <v>0</v>
      </c>
      <c r="K429" s="36">
        <f>VLOOKUP(H429,'Metales Pesados 2025'!H429:AJ918,29,FALSE)</f>
        <v>0</v>
      </c>
      <c r="L429" s="60">
        <f>VLOOKUP(H429,'Metales Pesados 2025'!H429:AW918,42,FALSE)</f>
        <v>0</v>
      </c>
      <c r="M429" s="36">
        <f>VLOOKUP(H429,'Metales Pesados 2025'!H429:BJ918,55,FALSE)</f>
        <v>0</v>
      </c>
      <c r="N429" s="36">
        <f>VLOOKUP(H429,'Metales Pesados 2025'!H429:BW918,68,FALSE)</f>
        <v>0</v>
      </c>
      <c r="O429" s="36">
        <f>VLOOKUP(H429,'Metales Pesados 2025'!H429:CJ918,81,FALSE)</f>
        <v>0</v>
      </c>
      <c r="P429" s="60">
        <f>VLOOKUP(H429,'Metales Pesados 2025'!H429:CW918,94,FALSE)</f>
        <v>0</v>
      </c>
    </row>
    <row r="430" spans="1:16" ht="13.05" customHeight="1" x14ac:dyDescent="0.2">
      <c r="A430" s="46" t="s">
        <v>465</v>
      </c>
      <c r="B430" s="46" t="s">
        <v>488</v>
      </c>
      <c r="C430" s="91">
        <v>404</v>
      </c>
      <c r="D430" s="46" t="s">
        <v>465</v>
      </c>
      <c r="E430" s="46" t="s">
        <v>465</v>
      </c>
      <c r="F430" s="46" t="s">
        <v>488</v>
      </c>
      <c r="G430" s="47" t="s">
        <v>59</v>
      </c>
      <c r="H430" s="71">
        <v>240</v>
      </c>
      <c r="I430" s="49" t="s">
        <v>492</v>
      </c>
      <c r="J430" s="64">
        <f>VLOOKUP(H430,'Metales Pesados 2025'!H430:W919,16,FALSE)</f>
        <v>0</v>
      </c>
      <c r="K430" s="36">
        <f>VLOOKUP(H430,'Metales Pesados 2025'!H430:AJ919,29,FALSE)</f>
        <v>0</v>
      </c>
      <c r="L430" s="60">
        <f>VLOOKUP(H430,'Metales Pesados 2025'!H430:AW919,42,FALSE)</f>
        <v>0</v>
      </c>
      <c r="M430" s="36">
        <f>VLOOKUP(H430,'Metales Pesados 2025'!H430:BJ919,55,FALSE)</f>
        <v>0</v>
      </c>
      <c r="N430" s="36">
        <f>VLOOKUP(H430,'Metales Pesados 2025'!H430:BW919,68,FALSE)</f>
        <v>0</v>
      </c>
      <c r="O430" s="36">
        <f>VLOOKUP(H430,'Metales Pesados 2025'!H430:CJ919,81,FALSE)</f>
        <v>0</v>
      </c>
      <c r="P430" s="60">
        <f>VLOOKUP(H430,'Metales Pesados 2025'!H430:CW919,94,FALSE)</f>
        <v>0</v>
      </c>
    </row>
    <row r="431" spans="1:16" ht="13.05" customHeight="1" x14ac:dyDescent="0.2">
      <c r="A431" s="46" t="s">
        <v>465</v>
      </c>
      <c r="B431" s="46" t="s">
        <v>488</v>
      </c>
      <c r="C431" s="91">
        <v>404</v>
      </c>
      <c r="D431" s="46" t="s">
        <v>465</v>
      </c>
      <c r="E431" s="46" t="s">
        <v>465</v>
      </c>
      <c r="F431" s="46" t="s">
        <v>488</v>
      </c>
      <c r="G431" s="47" t="s">
        <v>33</v>
      </c>
      <c r="H431" s="71">
        <v>244</v>
      </c>
      <c r="I431" s="49" t="s">
        <v>493</v>
      </c>
      <c r="J431" s="64">
        <f>VLOOKUP(H431,'Metales Pesados 2025'!H431:W920,16,FALSE)</f>
        <v>0</v>
      </c>
      <c r="K431" s="36">
        <f>VLOOKUP(H431,'Metales Pesados 2025'!H431:AJ920,29,FALSE)</f>
        <v>0</v>
      </c>
      <c r="L431" s="60">
        <f>VLOOKUP(H431,'Metales Pesados 2025'!H431:AW920,42,FALSE)</f>
        <v>0</v>
      </c>
      <c r="M431" s="36">
        <f>VLOOKUP(H431,'Metales Pesados 2025'!H431:BJ920,55,FALSE)</f>
        <v>0</v>
      </c>
      <c r="N431" s="36">
        <f>VLOOKUP(H431,'Metales Pesados 2025'!H431:BW920,68,FALSE)</f>
        <v>0</v>
      </c>
      <c r="O431" s="36">
        <f>VLOOKUP(H431,'Metales Pesados 2025'!H431:CJ920,81,FALSE)</f>
        <v>0</v>
      </c>
      <c r="P431" s="60">
        <f>VLOOKUP(H431,'Metales Pesados 2025'!H431:CW920,94,FALSE)</f>
        <v>0</v>
      </c>
    </row>
    <row r="432" spans="1:16" ht="13.05" customHeight="1" x14ac:dyDescent="0.2">
      <c r="A432" s="46" t="s">
        <v>465</v>
      </c>
      <c r="B432" s="46" t="s">
        <v>488</v>
      </c>
      <c r="C432" s="91">
        <v>404</v>
      </c>
      <c r="D432" s="46" t="s">
        <v>465</v>
      </c>
      <c r="E432" s="46" t="s">
        <v>465</v>
      </c>
      <c r="F432" s="46" t="s">
        <v>488</v>
      </c>
      <c r="G432" s="47" t="s">
        <v>33</v>
      </c>
      <c r="H432" s="71">
        <v>241</v>
      </c>
      <c r="I432" s="49" t="s">
        <v>494</v>
      </c>
      <c r="J432" s="64">
        <f>VLOOKUP(H432,'Metales Pesados 2025'!H432:W921,16,FALSE)</f>
        <v>0</v>
      </c>
      <c r="K432" s="36">
        <f>VLOOKUP(H432,'Metales Pesados 2025'!H432:AJ921,29,FALSE)</f>
        <v>0</v>
      </c>
      <c r="L432" s="60">
        <f>VLOOKUP(H432,'Metales Pesados 2025'!H432:AW921,42,FALSE)</f>
        <v>0</v>
      </c>
      <c r="M432" s="36">
        <f>VLOOKUP(H432,'Metales Pesados 2025'!H432:BJ921,55,FALSE)</f>
        <v>0</v>
      </c>
      <c r="N432" s="36">
        <f>VLOOKUP(H432,'Metales Pesados 2025'!H432:BW921,68,FALSE)</f>
        <v>0</v>
      </c>
      <c r="O432" s="36">
        <f>VLOOKUP(H432,'Metales Pesados 2025'!H432:CJ921,81,FALSE)</f>
        <v>0</v>
      </c>
      <c r="P432" s="60">
        <f>VLOOKUP(H432,'Metales Pesados 2025'!H432:CW921,94,FALSE)</f>
        <v>0</v>
      </c>
    </row>
    <row r="433" spans="1:16" ht="13.05" customHeight="1" x14ac:dyDescent="0.2">
      <c r="A433" s="46" t="s">
        <v>465</v>
      </c>
      <c r="B433" s="46" t="s">
        <v>488</v>
      </c>
      <c r="C433" s="91">
        <v>404</v>
      </c>
      <c r="D433" s="46" t="s">
        <v>465</v>
      </c>
      <c r="E433" s="46" t="s">
        <v>465</v>
      </c>
      <c r="F433" s="46" t="s">
        <v>488</v>
      </c>
      <c r="G433" s="47" t="s">
        <v>33</v>
      </c>
      <c r="H433" s="71">
        <v>242</v>
      </c>
      <c r="I433" s="49" t="s">
        <v>495</v>
      </c>
      <c r="J433" s="64">
        <f>VLOOKUP(H433,'Metales Pesados 2025'!H433:W922,16,FALSE)</f>
        <v>0</v>
      </c>
      <c r="K433" s="36">
        <f>VLOOKUP(H433,'Metales Pesados 2025'!H433:AJ922,29,FALSE)</f>
        <v>0</v>
      </c>
      <c r="L433" s="60">
        <f>VLOOKUP(H433,'Metales Pesados 2025'!H433:AW922,42,FALSE)</f>
        <v>0</v>
      </c>
      <c r="M433" s="36">
        <f>VLOOKUP(H433,'Metales Pesados 2025'!H433:BJ922,55,FALSE)</f>
        <v>0</v>
      </c>
      <c r="N433" s="36">
        <f>VLOOKUP(H433,'Metales Pesados 2025'!H433:BW922,68,FALSE)</f>
        <v>0</v>
      </c>
      <c r="O433" s="36">
        <f>VLOOKUP(H433,'Metales Pesados 2025'!H433:CJ922,81,FALSE)</f>
        <v>0</v>
      </c>
      <c r="P433" s="60">
        <f>VLOOKUP(H433,'Metales Pesados 2025'!H433:CW922,94,FALSE)</f>
        <v>0</v>
      </c>
    </row>
    <row r="434" spans="1:16" ht="13.05" customHeight="1" x14ac:dyDescent="0.2">
      <c r="A434" s="46" t="s">
        <v>465</v>
      </c>
      <c r="B434" s="46" t="s">
        <v>488</v>
      </c>
      <c r="C434" s="91">
        <v>404</v>
      </c>
      <c r="D434" s="46" t="s">
        <v>465</v>
      </c>
      <c r="E434" s="46" t="s">
        <v>465</v>
      </c>
      <c r="F434" s="46" t="s">
        <v>488</v>
      </c>
      <c r="G434" s="47" t="s">
        <v>33</v>
      </c>
      <c r="H434" s="71">
        <v>243</v>
      </c>
      <c r="I434" s="49" t="s">
        <v>496</v>
      </c>
      <c r="J434" s="64">
        <f>VLOOKUP(H434,'Metales Pesados 2025'!H434:W923,16,FALSE)</f>
        <v>0</v>
      </c>
      <c r="K434" s="36">
        <f>VLOOKUP(H434,'Metales Pesados 2025'!H434:AJ923,29,FALSE)</f>
        <v>0</v>
      </c>
      <c r="L434" s="60">
        <f>VLOOKUP(H434,'Metales Pesados 2025'!H434:AW923,42,FALSE)</f>
        <v>0</v>
      </c>
      <c r="M434" s="36">
        <f>VLOOKUP(H434,'Metales Pesados 2025'!H434:BJ923,55,FALSE)</f>
        <v>0</v>
      </c>
      <c r="N434" s="36">
        <f>VLOOKUP(H434,'Metales Pesados 2025'!H434:BW923,68,FALSE)</f>
        <v>0</v>
      </c>
      <c r="O434" s="36">
        <f>VLOOKUP(H434,'Metales Pesados 2025'!H434:CJ923,81,FALSE)</f>
        <v>0</v>
      </c>
      <c r="P434" s="60">
        <f>VLOOKUP(H434,'Metales Pesados 2025'!H434:CW923,94,FALSE)</f>
        <v>0</v>
      </c>
    </row>
    <row r="435" spans="1:16" ht="13.05" customHeight="1" x14ac:dyDescent="0.2">
      <c r="A435" s="46" t="s">
        <v>465</v>
      </c>
      <c r="B435" s="46" t="s">
        <v>488</v>
      </c>
      <c r="C435" s="91">
        <v>404</v>
      </c>
      <c r="D435" s="46" t="s">
        <v>465</v>
      </c>
      <c r="E435" s="46" t="s">
        <v>465</v>
      </c>
      <c r="F435" s="46" t="s">
        <v>488</v>
      </c>
      <c r="G435" s="47" t="s">
        <v>33</v>
      </c>
      <c r="H435" s="71">
        <v>6847</v>
      </c>
      <c r="I435" s="49" t="s">
        <v>497</v>
      </c>
      <c r="J435" s="64">
        <f>VLOOKUP(H435,'Metales Pesados 2025'!H435:W924,16,FALSE)</f>
        <v>0</v>
      </c>
      <c r="K435" s="36">
        <f>VLOOKUP(H435,'Metales Pesados 2025'!H435:AJ924,29,FALSE)</f>
        <v>0</v>
      </c>
      <c r="L435" s="60">
        <f>VLOOKUP(H435,'Metales Pesados 2025'!H435:AW924,42,FALSE)</f>
        <v>0</v>
      </c>
      <c r="M435" s="36">
        <f>VLOOKUP(H435,'Metales Pesados 2025'!H435:BJ924,55,FALSE)</f>
        <v>0</v>
      </c>
      <c r="N435" s="36">
        <f>VLOOKUP(H435,'Metales Pesados 2025'!H435:BW924,68,FALSE)</f>
        <v>0</v>
      </c>
      <c r="O435" s="36">
        <f>VLOOKUP(H435,'Metales Pesados 2025'!H435:CJ924,81,FALSE)</f>
        <v>0</v>
      </c>
      <c r="P435" s="60">
        <f>VLOOKUP(H435,'Metales Pesados 2025'!H435:CW924,94,FALSE)</f>
        <v>0</v>
      </c>
    </row>
    <row r="436" spans="1:16" ht="13.05" customHeight="1" x14ac:dyDescent="0.2">
      <c r="A436" s="46" t="s">
        <v>465</v>
      </c>
      <c r="B436" s="46" t="s">
        <v>498</v>
      </c>
      <c r="C436" s="91">
        <v>404</v>
      </c>
      <c r="D436" s="46" t="s">
        <v>465</v>
      </c>
      <c r="E436" s="46" t="s">
        <v>465</v>
      </c>
      <c r="F436" s="46" t="s">
        <v>498</v>
      </c>
      <c r="G436" s="47" t="s">
        <v>31</v>
      </c>
      <c r="H436" s="71">
        <v>268</v>
      </c>
      <c r="I436" s="49" t="s">
        <v>499</v>
      </c>
      <c r="J436" s="64">
        <f>VLOOKUP(H436,'Metales Pesados 2025'!H436:W925,16,FALSE)</f>
        <v>0</v>
      </c>
      <c r="K436" s="36">
        <f>VLOOKUP(H436,'Metales Pesados 2025'!H436:AJ925,29,FALSE)</f>
        <v>0</v>
      </c>
      <c r="L436" s="60">
        <f>VLOOKUP(H436,'Metales Pesados 2025'!H436:AW925,42,FALSE)</f>
        <v>0</v>
      </c>
      <c r="M436" s="36">
        <f>VLOOKUP(H436,'Metales Pesados 2025'!H436:BJ925,55,FALSE)</f>
        <v>0</v>
      </c>
      <c r="N436" s="36">
        <f>VLOOKUP(H436,'Metales Pesados 2025'!H436:BW925,68,FALSE)</f>
        <v>0</v>
      </c>
      <c r="O436" s="36">
        <f>VLOOKUP(H436,'Metales Pesados 2025'!H436:CJ925,81,FALSE)</f>
        <v>0</v>
      </c>
      <c r="P436" s="60">
        <f>VLOOKUP(H436,'Metales Pesados 2025'!H436:CW925,94,FALSE)</f>
        <v>0</v>
      </c>
    </row>
    <row r="437" spans="1:16" ht="13.05" customHeight="1" x14ac:dyDescent="0.2">
      <c r="A437" s="46" t="s">
        <v>465</v>
      </c>
      <c r="B437" s="46" t="s">
        <v>498</v>
      </c>
      <c r="C437" s="91">
        <v>404</v>
      </c>
      <c r="D437" s="46" t="s">
        <v>465</v>
      </c>
      <c r="E437" s="46" t="s">
        <v>465</v>
      </c>
      <c r="F437" s="46" t="s">
        <v>498</v>
      </c>
      <c r="G437" s="47" t="s">
        <v>33</v>
      </c>
      <c r="H437" s="71">
        <v>11690</v>
      </c>
      <c r="I437" s="49" t="s">
        <v>500</v>
      </c>
      <c r="J437" s="64">
        <f>VLOOKUP(H437,'Metales Pesados 2025'!H437:W926,16,FALSE)</f>
        <v>254</v>
      </c>
      <c r="K437" s="36">
        <f>VLOOKUP(H437,'Metales Pesados 2025'!H437:AJ926,29,FALSE)</f>
        <v>0</v>
      </c>
      <c r="L437" s="60">
        <f>VLOOKUP(H437,'Metales Pesados 2025'!H437:AW926,42,FALSE)</f>
        <v>237</v>
      </c>
      <c r="M437" s="36">
        <f>VLOOKUP(H437,'Metales Pesados 2025'!H437:BJ926,55,FALSE)</f>
        <v>0</v>
      </c>
      <c r="N437" s="36">
        <f>VLOOKUP(H437,'Metales Pesados 2025'!H437:BW926,68,FALSE)</f>
        <v>0</v>
      </c>
      <c r="O437" s="36">
        <f>VLOOKUP(H437,'Metales Pesados 2025'!H437:CJ926,81,FALSE)</f>
        <v>0</v>
      </c>
      <c r="P437" s="60">
        <f>VLOOKUP(H437,'Metales Pesados 2025'!H437:CW926,94,FALSE)</f>
        <v>0</v>
      </c>
    </row>
    <row r="438" spans="1:16" ht="13.05" customHeight="1" x14ac:dyDescent="0.2">
      <c r="A438" s="46" t="s">
        <v>465</v>
      </c>
      <c r="B438" s="46" t="s">
        <v>498</v>
      </c>
      <c r="C438" s="91">
        <v>404</v>
      </c>
      <c r="D438" s="46" t="s">
        <v>465</v>
      </c>
      <c r="E438" s="46" t="s">
        <v>465</v>
      </c>
      <c r="F438" s="46" t="s">
        <v>498</v>
      </c>
      <c r="G438" s="47" t="s">
        <v>40</v>
      </c>
      <c r="H438" s="71">
        <v>262</v>
      </c>
      <c r="I438" s="49" t="s">
        <v>501</v>
      </c>
      <c r="J438" s="64">
        <f>VLOOKUP(H438,'Metales Pesados 2025'!H438:W927,16,FALSE)</f>
        <v>0</v>
      </c>
      <c r="K438" s="36">
        <f>VLOOKUP(H438,'Metales Pesados 2025'!H438:AJ927,29,FALSE)</f>
        <v>0</v>
      </c>
      <c r="L438" s="60">
        <f>VLOOKUP(H438,'Metales Pesados 2025'!H438:AW927,42,FALSE)</f>
        <v>0</v>
      </c>
      <c r="M438" s="36">
        <f>VLOOKUP(H438,'Metales Pesados 2025'!H438:BJ927,55,FALSE)</f>
        <v>0</v>
      </c>
      <c r="N438" s="36">
        <f>VLOOKUP(H438,'Metales Pesados 2025'!H438:BW927,68,FALSE)</f>
        <v>0</v>
      </c>
      <c r="O438" s="36">
        <f>VLOOKUP(H438,'Metales Pesados 2025'!H438:CJ927,81,FALSE)</f>
        <v>0</v>
      </c>
      <c r="P438" s="60">
        <f>VLOOKUP(H438,'Metales Pesados 2025'!H438:CW927,94,FALSE)</f>
        <v>0</v>
      </c>
    </row>
    <row r="439" spans="1:16" ht="13.05" customHeight="1" x14ac:dyDescent="0.2">
      <c r="A439" s="46" t="s">
        <v>465</v>
      </c>
      <c r="B439" s="46" t="s">
        <v>498</v>
      </c>
      <c r="C439" s="91">
        <v>404</v>
      </c>
      <c r="D439" s="46" t="s">
        <v>465</v>
      </c>
      <c r="E439" s="46" t="s">
        <v>465</v>
      </c>
      <c r="F439" s="46" t="s">
        <v>498</v>
      </c>
      <c r="G439" s="47" t="s">
        <v>33</v>
      </c>
      <c r="H439" s="71">
        <v>266</v>
      </c>
      <c r="I439" s="49" t="s">
        <v>502</v>
      </c>
      <c r="J439" s="64">
        <f>VLOOKUP(H439,'Metales Pesados 2025'!H439:W928,16,FALSE)</f>
        <v>0</v>
      </c>
      <c r="K439" s="36">
        <f>VLOOKUP(H439,'Metales Pesados 2025'!H439:AJ928,29,FALSE)</f>
        <v>0</v>
      </c>
      <c r="L439" s="60">
        <f>VLOOKUP(H439,'Metales Pesados 2025'!H439:AW928,42,FALSE)</f>
        <v>0</v>
      </c>
      <c r="M439" s="36">
        <f>VLOOKUP(H439,'Metales Pesados 2025'!H439:BJ928,55,FALSE)</f>
        <v>0</v>
      </c>
      <c r="N439" s="36">
        <f>VLOOKUP(H439,'Metales Pesados 2025'!H439:BW928,68,FALSE)</f>
        <v>0</v>
      </c>
      <c r="O439" s="36">
        <f>VLOOKUP(H439,'Metales Pesados 2025'!H439:CJ928,81,FALSE)</f>
        <v>0</v>
      </c>
      <c r="P439" s="60">
        <f>VLOOKUP(H439,'Metales Pesados 2025'!H439:CW928,94,FALSE)</f>
        <v>0</v>
      </c>
    </row>
    <row r="440" spans="1:16" ht="13.05" customHeight="1" x14ac:dyDescent="0.2">
      <c r="A440" s="46" t="s">
        <v>465</v>
      </c>
      <c r="B440" s="46" t="s">
        <v>498</v>
      </c>
      <c r="C440" s="91">
        <v>404</v>
      </c>
      <c r="D440" s="46" t="s">
        <v>465</v>
      </c>
      <c r="E440" s="46" t="s">
        <v>465</v>
      </c>
      <c r="F440" s="46" t="s">
        <v>498</v>
      </c>
      <c r="G440" s="47" t="s">
        <v>40</v>
      </c>
      <c r="H440" s="71">
        <v>267</v>
      </c>
      <c r="I440" s="49" t="s">
        <v>503</v>
      </c>
      <c r="J440" s="64">
        <f>VLOOKUP(H440,'Metales Pesados 2025'!H440:W929,16,FALSE)</f>
        <v>0</v>
      </c>
      <c r="K440" s="36">
        <f>VLOOKUP(H440,'Metales Pesados 2025'!H440:AJ929,29,FALSE)</f>
        <v>0</v>
      </c>
      <c r="L440" s="60">
        <f>VLOOKUP(H440,'Metales Pesados 2025'!H440:AW929,42,FALSE)</f>
        <v>0</v>
      </c>
      <c r="M440" s="36">
        <f>VLOOKUP(H440,'Metales Pesados 2025'!H440:BJ929,55,FALSE)</f>
        <v>0</v>
      </c>
      <c r="N440" s="36">
        <f>VLOOKUP(H440,'Metales Pesados 2025'!H440:BW929,68,FALSE)</f>
        <v>0</v>
      </c>
      <c r="O440" s="36">
        <f>VLOOKUP(H440,'Metales Pesados 2025'!H440:CJ929,81,FALSE)</f>
        <v>0</v>
      </c>
      <c r="P440" s="60">
        <f>VLOOKUP(H440,'Metales Pesados 2025'!H440:CW929,94,FALSE)</f>
        <v>0</v>
      </c>
    </row>
    <row r="441" spans="1:16" ht="13.05" customHeight="1" x14ac:dyDescent="0.2">
      <c r="A441" s="46" t="s">
        <v>465</v>
      </c>
      <c r="B441" s="46" t="s">
        <v>498</v>
      </c>
      <c r="C441" s="91">
        <v>404</v>
      </c>
      <c r="D441" s="46" t="s">
        <v>465</v>
      </c>
      <c r="E441" s="46" t="s">
        <v>465</v>
      </c>
      <c r="F441" s="46" t="s">
        <v>498</v>
      </c>
      <c r="G441" s="47" t="s">
        <v>33</v>
      </c>
      <c r="H441" s="71">
        <v>6740</v>
      </c>
      <c r="I441" s="49" t="s">
        <v>504</v>
      </c>
      <c r="J441" s="64">
        <f>VLOOKUP(H441,'Metales Pesados 2025'!H441:W930,16,FALSE)</f>
        <v>0</v>
      </c>
      <c r="K441" s="36">
        <f>VLOOKUP(H441,'Metales Pesados 2025'!H441:AJ930,29,FALSE)</f>
        <v>0</v>
      </c>
      <c r="L441" s="60">
        <f>VLOOKUP(H441,'Metales Pesados 2025'!H441:AW930,42,FALSE)</f>
        <v>0</v>
      </c>
      <c r="M441" s="36">
        <f>VLOOKUP(H441,'Metales Pesados 2025'!H441:BJ930,55,FALSE)</f>
        <v>0</v>
      </c>
      <c r="N441" s="36">
        <f>VLOOKUP(H441,'Metales Pesados 2025'!H441:BW930,68,FALSE)</f>
        <v>0</v>
      </c>
      <c r="O441" s="36">
        <f>VLOOKUP(H441,'Metales Pesados 2025'!H441:CJ930,81,FALSE)</f>
        <v>0</v>
      </c>
      <c r="P441" s="60">
        <f>VLOOKUP(H441,'Metales Pesados 2025'!H441:CW930,94,FALSE)</f>
        <v>0</v>
      </c>
    </row>
    <row r="442" spans="1:16" ht="13.05" customHeight="1" x14ac:dyDescent="0.2">
      <c r="A442" s="46" t="s">
        <v>465</v>
      </c>
      <c r="B442" s="46" t="s">
        <v>498</v>
      </c>
      <c r="C442" s="91">
        <v>404</v>
      </c>
      <c r="D442" s="46" t="s">
        <v>465</v>
      </c>
      <c r="E442" s="46" t="s">
        <v>465</v>
      </c>
      <c r="F442" s="46" t="s">
        <v>498</v>
      </c>
      <c r="G442" s="47" t="s">
        <v>33</v>
      </c>
      <c r="H442" s="71">
        <v>269</v>
      </c>
      <c r="I442" s="49" t="s">
        <v>505</v>
      </c>
      <c r="J442" s="64">
        <f>VLOOKUP(H442,'Metales Pesados 2025'!H442:W931,16,FALSE)</f>
        <v>171</v>
      </c>
      <c r="K442" s="36">
        <f>VLOOKUP(H442,'Metales Pesados 2025'!H442:AJ931,29,FALSE)</f>
        <v>13</v>
      </c>
      <c r="L442" s="60">
        <f>VLOOKUP(H442,'Metales Pesados 2025'!H442:AW931,42,FALSE)</f>
        <v>153</v>
      </c>
      <c r="M442" s="36">
        <f>VLOOKUP(H442,'Metales Pesados 2025'!H442:BJ931,55,FALSE)</f>
        <v>0</v>
      </c>
      <c r="N442" s="36">
        <f>VLOOKUP(H442,'Metales Pesados 2025'!H442:BW931,68,FALSE)</f>
        <v>0</v>
      </c>
      <c r="O442" s="36">
        <f>VLOOKUP(H442,'Metales Pesados 2025'!H442:CJ931,81,FALSE)</f>
        <v>0</v>
      </c>
      <c r="P442" s="60">
        <f>VLOOKUP(H442,'Metales Pesados 2025'!H442:CW931,94,FALSE)</f>
        <v>0</v>
      </c>
    </row>
    <row r="443" spans="1:16" ht="13.05" customHeight="1" x14ac:dyDescent="0.2">
      <c r="A443" s="46" t="s">
        <v>465</v>
      </c>
      <c r="B443" s="46" t="s">
        <v>498</v>
      </c>
      <c r="C443" s="91">
        <v>404</v>
      </c>
      <c r="D443" s="46" t="s">
        <v>465</v>
      </c>
      <c r="E443" s="46" t="s">
        <v>465</v>
      </c>
      <c r="F443" s="46" t="s">
        <v>498</v>
      </c>
      <c r="G443" s="47" t="s">
        <v>33</v>
      </c>
      <c r="H443" s="71">
        <v>15140</v>
      </c>
      <c r="I443" s="49" t="s">
        <v>506</v>
      </c>
      <c r="J443" s="64">
        <f>VLOOKUP(H443,'Metales Pesados 2025'!H443:W932,16,FALSE)</f>
        <v>0</v>
      </c>
      <c r="K443" s="36">
        <f>VLOOKUP(H443,'Metales Pesados 2025'!H443:AJ932,29,FALSE)</f>
        <v>0</v>
      </c>
      <c r="L443" s="60">
        <f>VLOOKUP(H443,'Metales Pesados 2025'!H443:AW932,42,FALSE)</f>
        <v>0</v>
      </c>
      <c r="M443" s="36">
        <f>VLOOKUP(H443,'Metales Pesados 2025'!H443:BJ932,55,FALSE)</f>
        <v>0</v>
      </c>
      <c r="N443" s="36">
        <f>VLOOKUP(H443,'Metales Pesados 2025'!H443:BW932,68,FALSE)</f>
        <v>0</v>
      </c>
      <c r="O443" s="36">
        <f>VLOOKUP(H443,'Metales Pesados 2025'!H443:CJ932,81,FALSE)</f>
        <v>0</v>
      </c>
      <c r="P443" s="60">
        <f>VLOOKUP(H443,'Metales Pesados 2025'!H443:CW932,94,FALSE)</f>
        <v>0</v>
      </c>
    </row>
    <row r="444" spans="1:16" ht="13.05" customHeight="1" x14ac:dyDescent="0.2">
      <c r="A444" s="46" t="s">
        <v>465</v>
      </c>
      <c r="B444" s="46" t="s">
        <v>498</v>
      </c>
      <c r="C444" s="91">
        <v>404</v>
      </c>
      <c r="D444" s="46" t="s">
        <v>465</v>
      </c>
      <c r="E444" s="46" t="s">
        <v>465</v>
      </c>
      <c r="F444" s="46" t="s">
        <v>498</v>
      </c>
      <c r="G444" s="47" t="s">
        <v>40</v>
      </c>
      <c r="H444" s="71">
        <v>261</v>
      </c>
      <c r="I444" s="49" t="s">
        <v>507</v>
      </c>
      <c r="J444" s="64">
        <f>VLOOKUP(H444,'Metales Pesados 2025'!H444:W933,16,FALSE)</f>
        <v>0</v>
      </c>
      <c r="K444" s="36">
        <f>VLOOKUP(H444,'Metales Pesados 2025'!H444:AJ933,29,FALSE)</f>
        <v>0</v>
      </c>
      <c r="L444" s="60">
        <f>VLOOKUP(H444,'Metales Pesados 2025'!H444:AW933,42,FALSE)</f>
        <v>0</v>
      </c>
      <c r="M444" s="36">
        <f>VLOOKUP(H444,'Metales Pesados 2025'!H444:BJ933,55,FALSE)</f>
        <v>0</v>
      </c>
      <c r="N444" s="36">
        <f>VLOOKUP(H444,'Metales Pesados 2025'!H444:BW933,68,FALSE)</f>
        <v>0</v>
      </c>
      <c r="O444" s="36">
        <f>VLOOKUP(H444,'Metales Pesados 2025'!H444:CJ933,81,FALSE)</f>
        <v>0</v>
      </c>
      <c r="P444" s="60">
        <f>VLOOKUP(H444,'Metales Pesados 2025'!H444:CW933,94,FALSE)</f>
        <v>0</v>
      </c>
    </row>
    <row r="445" spans="1:16" ht="13.05" customHeight="1" x14ac:dyDescent="0.2">
      <c r="A445" s="46" t="s">
        <v>465</v>
      </c>
      <c r="B445" s="46" t="s">
        <v>498</v>
      </c>
      <c r="C445" s="91">
        <v>404</v>
      </c>
      <c r="D445" s="46" t="s">
        <v>465</v>
      </c>
      <c r="E445" s="46" t="s">
        <v>465</v>
      </c>
      <c r="F445" s="46" t="s">
        <v>498</v>
      </c>
      <c r="G445" s="47" t="s">
        <v>33</v>
      </c>
      <c r="H445" s="71">
        <v>29014</v>
      </c>
      <c r="I445" s="49" t="s">
        <v>508</v>
      </c>
      <c r="J445" s="64">
        <f>VLOOKUP(H445,'Metales Pesados 2025'!H445:W934,16,FALSE)</f>
        <v>100</v>
      </c>
      <c r="K445" s="36">
        <f>VLOOKUP(H445,'Metales Pesados 2025'!H445:AJ934,29,FALSE)</f>
        <v>0</v>
      </c>
      <c r="L445" s="60">
        <f>VLOOKUP(H445,'Metales Pesados 2025'!H445:AW934,42,FALSE)</f>
        <v>99</v>
      </c>
      <c r="M445" s="36">
        <f>VLOOKUP(H445,'Metales Pesados 2025'!H445:BJ934,55,FALSE)</f>
        <v>0</v>
      </c>
      <c r="N445" s="36">
        <f>VLOOKUP(H445,'Metales Pesados 2025'!H445:BW934,68,FALSE)</f>
        <v>0</v>
      </c>
      <c r="O445" s="36">
        <f>VLOOKUP(H445,'Metales Pesados 2025'!H445:CJ934,81,FALSE)</f>
        <v>0</v>
      </c>
      <c r="P445" s="60">
        <f>VLOOKUP(H445,'Metales Pesados 2025'!H445:CW934,94,FALSE)</f>
        <v>0</v>
      </c>
    </row>
    <row r="446" spans="1:16" ht="13.05" customHeight="1" x14ac:dyDescent="0.2">
      <c r="A446" s="46" t="s">
        <v>465</v>
      </c>
      <c r="B446" s="46" t="s">
        <v>498</v>
      </c>
      <c r="C446" s="91">
        <v>404</v>
      </c>
      <c r="D446" s="46" t="s">
        <v>465</v>
      </c>
      <c r="E446" s="46" t="s">
        <v>465</v>
      </c>
      <c r="F446" s="46" t="s">
        <v>498</v>
      </c>
      <c r="G446" s="47" t="s">
        <v>33</v>
      </c>
      <c r="H446" s="71">
        <v>29013</v>
      </c>
      <c r="I446" s="49" t="s">
        <v>509</v>
      </c>
      <c r="J446" s="64">
        <f>VLOOKUP(H446,'Metales Pesados 2025'!H446:W935,16,FALSE)</f>
        <v>0</v>
      </c>
      <c r="K446" s="36">
        <f>VLOOKUP(H446,'Metales Pesados 2025'!H446:AJ935,29,FALSE)</f>
        <v>0</v>
      </c>
      <c r="L446" s="60">
        <f>VLOOKUP(H446,'Metales Pesados 2025'!H446:AW935,42,FALSE)</f>
        <v>0</v>
      </c>
      <c r="M446" s="36">
        <f>VLOOKUP(H446,'Metales Pesados 2025'!H446:BJ935,55,FALSE)</f>
        <v>0</v>
      </c>
      <c r="N446" s="36">
        <f>VLOOKUP(H446,'Metales Pesados 2025'!H446:BW935,68,FALSE)</f>
        <v>0</v>
      </c>
      <c r="O446" s="36">
        <f>VLOOKUP(H446,'Metales Pesados 2025'!H446:CJ935,81,FALSE)</f>
        <v>0</v>
      </c>
      <c r="P446" s="60">
        <f>VLOOKUP(H446,'Metales Pesados 2025'!H446:CW935,94,FALSE)</f>
        <v>0</v>
      </c>
    </row>
    <row r="447" spans="1:16" ht="13.05" customHeight="1" x14ac:dyDescent="0.2">
      <c r="A447" s="46" t="s">
        <v>465</v>
      </c>
      <c r="B447" s="46" t="s">
        <v>498</v>
      </c>
      <c r="C447" s="91">
        <v>404</v>
      </c>
      <c r="D447" s="46" t="s">
        <v>465</v>
      </c>
      <c r="E447" s="46" t="s">
        <v>465</v>
      </c>
      <c r="F447" s="46" t="s">
        <v>498</v>
      </c>
      <c r="G447" s="47" t="s">
        <v>33</v>
      </c>
      <c r="H447" s="71">
        <v>29012</v>
      </c>
      <c r="I447" s="49" t="s">
        <v>510</v>
      </c>
      <c r="J447" s="64">
        <f>VLOOKUP(H447,'Metales Pesados 2025'!H447:W936,16,FALSE)</f>
        <v>186</v>
      </c>
      <c r="K447" s="36">
        <f>VLOOKUP(H447,'Metales Pesados 2025'!H447:AJ936,29,FALSE)</f>
        <v>0</v>
      </c>
      <c r="L447" s="60">
        <f>VLOOKUP(H447,'Metales Pesados 2025'!H447:AW936,42,FALSE)</f>
        <v>178</v>
      </c>
      <c r="M447" s="36">
        <f>VLOOKUP(H447,'Metales Pesados 2025'!H447:BJ936,55,FALSE)</f>
        <v>0</v>
      </c>
      <c r="N447" s="36">
        <f>VLOOKUP(H447,'Metales Pesados 2025'!H447:BW936,68,FALSE)</f>
        <v>0</v>
      </c>
      <c r="O447" s="36">
        <f>VLOOKUP(H447,'Metales Pesados 2025'!H447:CJ936,81,FALSE)</f>
        <v>0</v>
      </c>
      <c r="P447" s="60">
        <f>VLOOKUP(H447,'Metales Pesados 2025'!H447:CW936,94,FALSE)</f>
        <v>0</v>
      </c>
    </row>
    <row r="448" spans="1:16" ht="13.05" customHeight="1" x14ac:dyDescent="0.2">
      <c r="A448" s="46" t="s">
        <v>465</v>
      </c>
      <c r="B448" s="46" t="s">
        <v>511</v>
      </c>
      <c r="C448" s="91">
        <v>404</v>
      </c>
      <c r="D448" s="46" t="s">
        <v>465</v>
      </c>
      <c r="E448" s="46" t="s">
        <v>465</v>
      </c>
      <c r="F448" s="46" t="s">
        <v>511</v>
      </c>
      <c r="G448" s="47" t="s">
        <v>40</v>
      </c>
      <c r="H448" s="71">
        <v>260</v>
      </c>
      <c r="I448" s="49" t="s">
        <v>512</v>
      </c>
      <c r="J448" s="64">
        <f>VLOOKUP(H448,'Metales Pesados 2025'!H448:W937,16,FALSE)</f>
        <v>157</v>
      </c>
      <c r="K448" s="36">
        <f>VLOOKUP(H448,'Metales Pesados 2025'!H448:AJ937,29,FALSE)</f>
        <v>0</v>
      </c>
      <c r="L448" s="60">
        <f>VLOOKUP(H448,'Metales Pesados 2025'!H448:AW937,42,FALSE)</f>
        <v>137</v>
      </c>
      <c r="M448" s="36">
        <f>VLOOKUP(H448,'Metales Pesados 2025'!H448:BJ937,55,FALSE)</f>
        <v>0</v>
      </c>
      <c r="N448" s="36">
        <f>VLOOKUP(H448,'Metales Pesados 2025'!H448:BW937,68,FALSE)</f>
        <v>0</v>
      </c>
      <c r="O448" s="36">
        <f>VLOOKUP(H448,'Metales Pesados 2025'!H448:CJ937,81,FALSE)</f>
        <v>0</v>
      </c>
      <c r="P448" s="60">
        <f>VLOOKUP(H448,'Metales Pesados 2025'!H448:CW937,94,FALSE)</f>
        <v>0</v>
      </c>
    </row>
    <row r="449" spans="1:16" ht="13.05" customHeight="1" x14ac:dyDescent="0.2">
      <c r="A449" s="46" t="s">
        <v>465</v>
      </c>
      <c r="B449" s="46" t="s">
        <v>511</v>
      </c>
      <c r="C449" s="91">
        <v>404</v>
      </c>
      <c r="D449" s="46" t="s">
        <v>465</v>
      </c>
      <c r="E449" s="46" t="s">
        <v>465</v>
      </c>
      <c r="F449" s="46" t="s">
        <v>511</v>
      </c>
      <c r="G449" s="47" t="s">
        <v>33</v>
      </c>
      <c r="H449" s="71">
        <v>307</v>
      </c>
      <c r="I449" s="49" t="s">
        <v>513</v>
      </c>
      <c r="J449" s="64">
        <f>VLOOKUP(H449,'Metales Pesados 2025'!H449:W938,16,FALSE)</f>
        <v>0</v>
      </c>
      <c r="K449" s="36">
        <f>VLOOKUP(H449,'Metales Pesados 2025'!H449:AJ938,29,FALSE)</f>
        <v>0</v>
      </c>
      <c r="L449" s="60">
        <f>VLOOKUP(H449,'Metales Pesados 2025'!H449:AW938,42,FALSE)</f>
        <v>0</v>
      </c>
      <c r="M449" s="36">
        <f>VLOOKUP(H449,'Metales Pesados 2025'!H449:BJ938,55,FALSE)</f>
        <v>0</v>
      </c>
      <c r="N449" s="36">
        <f>VLOOKUP(H449,'Metales Pesados 2025'!H449:BW938,68,FALSE)</f>
        <v>0</v>
      </c>
      <c r="O449" s="36">
        <f>VLOOKUP(H449,'Metales Pesados 2025'!H449:CJ938,81,FALSE)</f>
        <v>0</v>
      </c>
      <c r="P449" s="60">
        <f>VLOOKUP(H449,'Metales Pesados 2025'!H449:CW938,94,FALSE)</f>
        <v>0</v>
      </c>
    </row>
    <row r="450" spans="1:16" ht="13.05" customHeight="1" x14ac:dyDescent="0.2">
      <c r="A450" s="46" t="s">
        <v>465</v>
      </c>
      <c r="B450" s="46" t="s">
        <v>511</v>
      </c>
      <c r="C450" s="91">
        <v>404</v>
      </c>
      <c r="D450" s="46" t="s">
        <v>465</v>
      </c>
      <c r="E450" s="46" t="s">
        <v>465</v>
      </c>
      <c r="F450" s="46" t="s">
        <v>511</v>
      </c>
      <c r="G450" s="47" t="s">
        <v>33</v>
      </c>
      <c r="H450" s="71">
        <v>265</v>
      </c>
      <c r="I450" s="49" t="s">
        <v>514</v>
      </c>
      <c r="J450" s="64">
        <f>VLOOKUP(H450,'Metales Pesados 2025'!H450:W939,16,FALSE)</f>
        <v>0</v>
      </c>
      <c r="K450" s="36">
        <f>VLOOKUP(H450,'Metales Pesados 2025'!H450:AJ939,29,FALSE)</f>
        <v>0</v>
      </c>
      <c r="L450" s="60">
        <f>VLOOKUP(H450,'Metales Pesados 2025'!H450:AW939,42,FALSE)</f>
        <v>0</v>
      </c>
      <c r="M450" s="36">
        <f>VLOOKUP(H450,'Metales Pesados 2025'!H450:BJ939,55,FALSE)</f>
        <v>0</v>
      </c>
      <c r="N450" s="36">
        <f>VLOOKUP(H450,'Metales Pesados 2025'!H450:BW939,68,FALSE)</f>
        <v>0</v>
      </c>
      <c r="O450" s="36">
        <f>VLOOKUP(H450,'Metales Pesados 2025'!H450:CJ939,81,FALSE)</f>
        <v>0</v>
      </c>
      <c r="P450" s="60">
        <f>VLOOKUP(H450,'Metales Pesados 2025'!H450:CW939,94,FALSE)</f>
        <v>0</v>
      </c>
    </row>
    <row r="451" spans="1:16" ht="13.05" customHeight="1" x14ac:dyDescent="0.2">
      <c r="A451" s="46" t="s">
        <v>465</v>
      </c>
      <c r="B451" s="46" t="s">
        <v>511</v>
      </c>
      <c r="C451" s="91">
        <v>404</v>
      </c>
      <c r="D451" s="46" t="s">
        <v>465</v>
      </c>
      <c r="E451" s="46" t="s">
        <v>465</v>
      </c>
      <c r="F451" s="46" t="s">
        <v>511</v>
      </c>
      <c r="G451" s="47" t="s">
        <v>297</v>
      </c>
      <c r="H451" s="71">
        <v>258</v>
      </c>
      <c r="I451" s="49" t="s">
        <v>515</v>
      </c>
      <c r="J451" s="64">
        <f>VLOOKUP(H451,'Metales Pesados 2025'!H451:W940,16,FALSE)</f>
        <v>116</v>
      </c>
      <c r="K451" s="36">
        <f>VLOOKUP(H451,'Metales Pesados 2025'!H451:AJ940,29,FALSE)</f>
        <v>0</v>
      </c>
      <c r="L451" s="60">
        <f>VLOOKUP(H451,'Metales Pesados 2025'!H451:AW940,42,FALSE)</f>
        <v>110</v>
      </c>
      <c r="M451" s="36">
        <f>VLOOKUP(H451,'Metales Pesados 2025'!H451:BJ940,55,FALSE)</f>
        <v>0</v>
      </c>
      <c r="N451" s="36">
        <f>VLOOKUP(H451,'Metales Pesados 2025'!H451:BW940,68,FALSE)</f>
        <v>0</v>
      </c>
      <c r="O451" s="36">
        <f>VLOOKUP(H451,'Metales Pesados 2025'!H451:CJ940,81,FALSE)</f>
        <v>0</v>
      </c>
      <c r="P451" s="60">
        <f>VLOOKUP(H451,'Metales Pesados 2025'!H451:CW940,94,FALSE)</f>
        <v>0</v>
      </c>
    </row>
    <row r="452" spans="1:16" ht="13.05" customHeight="1" x14ac:dyDescent="0.2">
      <c r="A452" s="46" t="s">
        <v>465</v>
      </c>
      <c r="B452" s="46" t="s">
        <v>511</v>
      </c>
      <c r="C452" s="91">
        <v>404</v>
      </c>
      <c r="D452" s="46" t="s">
        <v>465</v>
      </c>
      <c r="E452" s="46" t="s">
        <v>465</v>
      </c>
      <c r="F452" s="46" t="s">
        <v>511</v>
      </c>
      <c r="G452" s="47" t="s">
        <v>33</v>
      </c>
      <c r="H452" s="71">
        <v>259</v>
      </c>
      <c r="I452" s="49" t="s">
        <v>516</v>
      </c>
      <c r="J452" s="64">
        <f>VLOOKUP(H452,'Metales Pesados 2025'!H452:W941,16,FALSE)</f>
        <v>122</v>
      </c>
      <c r="K452" s="36">
        <f>VLOOKUP(H452,'Metales Pesados 2025'!H452:AJ941,29,FALSE)</f>
        <v>0</v>
      </c>
      <c r="L452" s="60">
        <f>VLOOKUP(H452,'Metales Pesados 2025'!H452:AW941,42,FALSE)</f>
        <v>112</v>
      </c>
      <c r="M452" s="36">
        <f>VLOOKUP(H452,'Metales Pesados 2025'!H452:BJ941,55,FALSE)</f>
        <v>0</v>
      </c>
      <c r="N452" s="36">
        <f>VLOOKUP(H452,'Metales Pesados 2025'!H452:BW941,68,FALSE)</f>
        <v>0</v>
      </c>
      <c r="O452" s="36">
        <f>VLOOKUP(H452,'Metales Pesados 2025'!H452:CJ941,81,FALSE)</f>
        <v>0</v>
      </c>
      <c r="P452" s="60">
        <f>VLOOKUP(H452,'Metales Pesados 2025'!H452:CW941,94,FALSE)</f>
        <v>0</v>
      </c>
    </row>
    <row r="453" spans="1:16" ht="13.05" customHeight="1" x14ac:dyDescent="0.2">
      <c r="A453" s="46" t="s">
        <v>465</v>
      </c>
      <c r="B453" s="46" t="s">
        <v>511</v>
      </c>
      <c r="C453" s="91">
        <v>404</v>
      </c>
      <c r="D453" s="46" t="s">
        <v>465</v>
      </c>
      <c r="E453" s="46" t="s">
        <v>465</v>
      </c>
      <c r="F453" s="46" t="s">
        <v>511</v>
      </c>
      <c r="G453" s="47" t="s">
        <v>33</v>
      </c>
      <c r="H453" s="71">
        <v>30205</v>
      </c>
      <c r="I453" s="49" t="s">
        <v>517</v>
      </c>
      <c r="J453" s="64">
        <f>VLOOKUP(H453,'Metales Pesados 2025'!H453:W942,16,FALSE)</f>
        <v>0</v>
      </c>
      <c r="K453" s="36">
        <f>VLOOKUP(H453,'Metales Pesados 2025'!H453:AJ942,29,FALSE)</f>
        <v>0</v>
      </c>
      <c r="L453" s="60">
        <f>VLOOKUP(H453,'Metales Pesados 2025'!H453:AW942,42,FALSE)</f>
        <v>0</v>
      </c>
      <c r="M453" s="36">
        <f>VLOOKUP(H453,'Metales Pesados 2025'!H453:BJ942,55,FALSE)</f>
        <v>0</v>
      </c>
      <c r="N453" s="36">
        <f>VLOOKUP(H453,'Metales Pesados 2025'!H453:BW942,68,FALSE)</f>
        <v>0</v>
      </c>
      <c r="O453" s="36">
        <f>VLOOKUP(H453,'Metales Pesados 2025'!H453:CJ942,81,FALSE)</f>
        <v>0</v>
      </c>
      <c r="P453" s="60">
        <f>VLOOKUP(H453,'Metales Pesados 2025'!H453:CW942,94,FALSE)</f>
        <v>0</v>
      </c>
    </row>
    <row r="454" spans="1:16" ht="13.05" customHeight="1" x14ac:dyDescent="0.2">
      <c r="A454" s="46" t="s">
        <v>465</v>
      </c>
      <c r="B454" s="46" t="s">
        <v>511</v>
      </c>
      <c r="C454" s="91">
        <v>404</v>
      </c>
      <c r="D454" s="46" t="s">
        <v>465</v>
      </c>
      <c r="E454" s="46" t="s">
        <v>465</v>
      </c>
      <c r="F454" s="46" t="s">
        <v>511</v>
      </c>
      <c r="G454" s="47" t="s">
        <v>33</v>
      </c>
      <c r="H454" s="71">
        <v>263</v>
      </c>
      <c r="I454" s="49" t="s">
        <v>518</v>
      </c>
      <c r="J454" s="64">
        <f>VLOOKUP(H454,'Metales Pesados 2025'!H454:W943,16,FALSE)</f>
        <v>78</v>
      </c>
      <c r="K454" s="36">
        <f>VLOOKUP(H454,'Metales Pesados 2025'!H454:AJ943,29,FALSE)</f>
        <v>0</v>
      </c>
      <c r="L454" s="60">
        <f>VLOOKUP(H454,'Metales Pesados 2025'!H454:AW943,42,FALSE)</f>
        <v>68</v>
      </c>
      <c r="M454" s="36">
        <f>VLOOKUP(H454,'Metales Pesados 2025'!H454:BJ943,55,FALSE)</f>
        <v>0</v>
      </c>
      <c r="N454" s="36">
        <f>VLOOKUP(H454,'Metales Pesados 2025'!H454:BW943,68,FALSE)</f>
        <v>0</v>
      </c>
      <c r="O454" s="36">
        <f>VLOOKUP(H454,'Metales Pesados 2025'!H454:CJ943,81,FALSE)</f>
        <v>0</v>
      </c>
      <c r="P454" s="60">
        <f>VLOOKUP(H454,'Metales Pesados 2025'!H454:CW943,94,FALSE)</f>
        <v>0</v>
      </c>
    </row>
    <row r="455" spans="1:16" ht="13.05" customHeight="1" x14ac:dyDescent="0.2">
      <c r="A455" s="46" t="s">
        <v>465</v>
      </c>
      <c r="B455" s="46" t="s">
        <v>511</v>
      </c>
      <c r="C455" s="91">
        <v>404</v>
      </c>
      <c r="D455" s="46" t="s">
        <v>465</v>
      </c>
      <c r="E455" s="46" t="s">
        <v>465</v>
      </c>
      <c r="F455" s="46" t="s">
        <v>511</v>
      </c>
      <c r="G455" s="47" t="s">
        <v>59</v>
      </c>
      <c r="H455" s="71">
        <v>264</v>
      </c>
      <c r="I455" s="49" t="s">
        <v>519</v>
      </c>
      <c r="J455" s="64">
        <f>VLOOKUP(H455,'Metales Pesados 2025'!H455:W944,16,FALSE)</f>
        <v>381</v>
      </c>
      <c r="K455" s="36">
        <f>VLOOKUP(H455,'Metales Pesados 2025'!H455:AJ944,29,FALSE)</f>
        <v>0</v>
      </c>
      <c r="L455" s="60">
        <f>VLOOKUP(H455,'Metales Pesados 2025'!H455:AW944,42,FALSE)</f>
        <v>353</v>
      </c>
      <c r="M455" s="36">
        <f>VLOOKUP(H455,'Metales Pesados 2025'!H455:BJ944,55,FALSE)</f>
        <v>0</v>
      </c>
      <c r="N455" s="36">
        <f>VLOOKUP(H455,'Metales Pesados 2025'!H455:BW944,68,FALSE)</f>
        <v>0</v>
      </c>
      <c r="O455" s="36">
        <f>VLOOKUP(H455,'Metales Pesados 2025'!H455:CJ944,81,FALSE)</f>
        <v>0</v>
      </c>
      <c r="P455" s="60">
        <f>VLOOKUP(H455,'Metales Pesados 2025'!H455:CW944,94,FALSE)</f>
        <v>0</v>
      </c>
    </row>
    <row r="456" spans="1:16" ht="13.05" customHeight="1" x14ac:dyDescent="0.2">
      <c r="A456" s="46" t="s">
        <v>465</v>
      </c>
      <c r="B456" s="46" t="s">
        <v>511</v>
      </c>
      <c r="C456" s="91">
        <v>404</v>
      </c>
      <c r="D456" s="46" t="s">
        <v>465</v>
      </c>
      <c r="E456" s="46" t="s">
        <v>465</v>
      </c>
      <c r="F456" s="46" t="s">
        <v>511</v>
      </c>
      <c r="G456" s="47" t="s">
        <v>33</v>
      </c>
      <c r="H456" s="71">
        <v>30509</v>
      </c>
      <c r="I456" s="49" t="s">
        <v>520</v>
      </c>
      <c r="J456" s="64">
        <f>VLOOKUP(H456,'Metales Pesados 2025'!H456:W945,16,FALSE)</f>
        <v>0</v>
      </c>
      <c r="K456" s="36">
        <f>VLOOKUP(H456,'Metales Pesados 2025'!H456:AJ945,29,FALSE)</f>
        <v>0</v>
      </c>
      <c r="L456" s="60">
        <f>VLOOKUP(H456,'Metales Pesados 2025'!H456:AW945,42,FALSE)</f>
        <v>0</v>
      </c>
      <c r="M456" s="36">
        <f>VLOOKUP(H456,'Metales Pesados 2025'!H456:BJ945,55,FALSE)</f>
        <v>0</v>
      </c>
      <c r="N456" s="36">
        <f>VLOOKUP(H456,'Metales Pesados 2025'!H456:BW945,68,FALSE)</f>
        <v>0</v>
      </c>
      <c r="O456" s="36">
        <f>VLOOKUP(H456,'Metales Pesados 2025'!H456:CJ945,81,FALSE)</f>
        <v>0</v>
      </c>
      <c r="P456" s="60">
        <f>VLOOKUP(H456,'Metales Pesados 2025'!H456:CW945,94,FALSE)</f>
        <v>0</v>
      </c>
    </row>
    <row r="457" spans="1:16" ht="13.05" customHeight="1" x14ac:dyDescent="0.2">
      <c r="A457" s="46" t="s">
        <v>465</v>
      </c>
      <c r="B457" s="46" t="s">
        <v>521</v>
      </c>
      <c r="C457" s="91">
        <v>404</v>
      </c>
      <c r="D457" s="46" t="s">
        <v>465</v>
      </c>
      <c r="E457" s="46" t="s">
        <v>465</v>
      </c>
      <c r="F457" s="46" t="s">
        <v>521</v>
      </c>
      <c r="G457" s="47" t="s">
        <v>59</v>
      </c>
      <c r="H457" s="71">
        <v>251</v>
      </c>
      <c r="I457" s="49" t="s">
        <v>522</v>
      </c>
      <c r="J457" s="64">
        <f>VLOOKUP(H457,'Metales Pesados 2025'!H457:W946,16,FALSE)</f>
        <v>12</v>
      </c>
      <c r="K457" s="36">
        <f>VLOOKUP(H457,'Metales Pesados 2025'!H457:AJ946,29,FALSE)</f>
        <v>0</v>
      </c>
      <c r="L457" s="60">
        <f>VLOOKUP(H457,'Metales Pesados 2025'!H457:AW946,42,FALSE)</f>
        <v>9</v>
      </c>
      <c r="M457" s="36">
        <f>VLOOKUP(H457,'Metales Pesados 2025'!H457:BJ946,55,FALSE)</f>
        <v>0</v>
      </c>
      <c r="N457" s="36">
        <f>VLOOKUP(H457,'Metales Pesados 2025'!H457:BW946,68,FALSE)</f>
        <v>0</v>
      </c>
      <c r="O457" s="36">
        <f>VLOOKUP(H457,'Metales Pesados 2025'!H457:CJ946,81,FALSE)</f>
        <v>0</v>
      </c>
      <c r="P457" s="60">
        <f>VLOOKUP(H457,'Metales Pesados 2025'!H457:CW946,94,FALSE)</f>
        <v>0</v>
      </c>
    </row>
    <row r="458" spans="1:16" ht="13.05" customHeight="1" x14ac:dyDescent="0.2">
      <c r="A458" s="46" t="s">
        <v>465</v>
      </c>
      <c r="B458" s="46" t="s">
        <v>521</v>
      </c>
      <c r="C458" s="91">
        <v>404</v>
      </c>
      <c r="D458" s="46" t="s">
        <v>465</v>
      </c>
      <c r="E458" s="46" t="s">
        <v>465</v>
      </c>
      <c r="F458" s="46" t="s">
        <v>521</v>
      </c>
      <c r="G458" s="47" t="s">
        <v>33</v>
      </c>
      <c r="H458" s="71">
        <v>252</v>
      </c>
      <c r="I458" s="49" t="s">
        <v>523</v>
      </c>
      <c r="J458" s="64">
        <f>VLOOKUP(H458,'Metales Pesados 2025'!H458:W947,16,FALSE)</f>
        <v>3</v>
      </c>
      <c r="K458" s="36">
        <f>VLOOKUP(H458,'Metales Pesados 2025'!H458:AJ947,29,FALSE)</f>
        <v>0</v>
      </c>
      <c r="L458" s="60">
        <f>VLOOKUP(H458,'Metales Pesados 2025'!H458:AW947,42,FALSE)</f>
        <v>3</v>
      </c>
      <c r="M458" s="36">
        <f>VLOOKUP(H458,'Metales Pesados 2025'!H458:BJ947,55,FALSE)</f>
        <v>0</v>
      </c>
      <c r="N458" s="36">
        <f>VLOOKUP(H458,'Metales Pesados 2025'!H458:BW947,68,FALSE)</f>
        <v>0</v>
      </c>
      <c r="O458" s="36">
        <f>VLOOKUP(H458,'Metales Pesados 2025'!H458:CJ947,81,FALSE)</f>
        <v>0</v>
      </c>
      <c r="P458" s="60">
        <f>VLOOKUP(H458,'Metales Pesados 2025'!H458:CW947,94,FALSE)</f>
        <v>0</v>
      </c>
    </row>
    <row r="459" spans="1:16" ht="13.05" customHeight="1" x14ac:dyDescent="0.2">
      <c r="A459" s="46" t="s">
        <v>465</v>
      </c>
      <c r="B459" s="46" t="s">
        <v>521</v>
      </c>
      <c r="C459" s="91">
        <v>404</v>
      </c>
      <c r="D459" s="46" t="s">
        <v>465</v>
      </c>
      <c r="E459" s="46" t="s">
        <v>465</v>
      </c>
      <c r="F459" s="46" t="s">
        <v>521</v>
      </c>
      <c r="G459" s="47" t="s">
        <v>33</v>
      </c>
      <c r="H459" s="71">
        <v>253</v>
      </c>
      <c r="I459" s="49" t="s">
        <v>524</v>
      </c>
      <c r="J459" s="64">
        <f>VLOOKUP(H459,'Metales Pesados 2025'!H459:W948,16,FALSE)</f>
        <v>0</v>
      </c>
      <c r="K459" s="36">
        <f>VLOOKUP(H459,'Metales Pesados 2025'!H459:AJ948,29,FALSE)</f>
        <v>0</v>
      </c>
      <c r="L459" s="60">
        <f>VLOOKUP(H459,'Metales Pesados 2025'!H459:AW948,42,FALSE)</f>
        <v>0</v>
      </c>
      <c r="M459" s="36">
        <f>VLOOKUP(H459,'Metales Pesados 2025'!H459:BJ948,55,FALSE)</f>
        <v>0</v>
      </c>
      <c r="N459" s="36">
        <f>VLOOKUP(H459,'Metales Pesados 2025'!H459:BW948,68,FALSE)</f>
        <v>0</v>
      </c>
      <c r="O459" s="36">
        <f>VLOOKUP(H459,'Metales Pesados 2025'!H459:CJ948,81,FALSE)</f>
        <v>0</v>
      </c>
      <c r="P459" s="60">
        <f>VLOOKUP(H459,'Metales Pesados 2025'!H459:CW948,94,FALSE)</f>
        <v>0</v>
      </c>
    </row>
    <row r="460" spans="1:16" ht="13.05" customHeight="1" x14ac:dyDescent="0.2">
      <c r="A460" s="46" t="s">
        <v>465</v>
      </c>
      <c r="B460" s="46" t="s">
        <v>521</v>
      </c>
      <c r="C460" s="91">
        <v>404</v>
      </c>
      <c r="D460" s="46" t="s">
        <v>465</v>
      </c>
      <c r="E460" s="46" t="s">
        <v>465</v>
      </c>
      <c r="F460" s="46" t="s">
        <v>521</v>
      </c>
      <c r="G460" s="47" t="s">
        <v>33</v>
      </c>
      <c r="H460" s="71">
        <v>254</v>
      </c>
      <c r="I460" s="49" t="s">
        <v>525</v>
      </c>
      <c r="J460" s="64">
        <f>VLOOKUP(H460,'Metales Pesados 2025'!H460:W949,16,FALSE)</f>
        <v>0</v>
      </c>
      <c r="K460" s="36">
        <f>VLOOKUP(H460,'Metales Pesados 2025'!H460:AJ949,29,FALSE)</f>
        <v>0</v>
      </c>
      <c r="L460" s="60">
        <f>VLOOKUP(H460,'Metales Pesados 2025'!H460:AW949,42,FALSE)</f>
        <v>0</v>
      </c>
      <c r="M460" s="36">
        <f>VLOOKUP(H460,'Metales Pesados 2025'!H460:BJ949,55,FALSE)</f>
        <v>0</v>
      </c>
      <c r="N460" s="36">
        <f>VLOOKUP(H460,'Metales Pesados 2025'!H460:BW949,68,FALSE)</f>
        <v>0</v>
      </c>
      <c r="O460" s="36">
        <f>VLOOKUP(H460,'Metales Pesados 2025'!H460:CJ949,81,FALSE)</f>
        <v>0</v>
      </c>
      <c r="P460" s="60">
        <f>VLOOKUP(H460,'Metales Pesados 2025'!H460:CW949,94,FALSE)</f>
        <v>0</v>
      </c>
    </row>
    <row r="461" spans="1:16" ht="13.05" customHeight="1" x14ac:dyDescent="0.2">
      <c r="A461" s="46" t="s">
        <v>465</v>
      </c>
      <c r="B461" s="46" t="s">
        <v>521</v>
      </c>
      <c r="C461" s="91">
        <v>404</v>
      </c>
      <c r="D461" s="46" t="s">
        <v>465</v>
      </c>
      <c r="E461" s="46" t="s">
        <v>465</v>
      </c>
      <c r="F461" s="46" t="s">
        <v>521</v>
      </c>
      <c r="G461" s="47" t="s">
        <v>33</v>
      </c>
      <c r="H461" s="71">
        <v>255</v>
      </c>
      <c r="I461" s="49" t="s">
        <v>526</v>
      </c>
      <c r="J461" s="64">
        <f>VLOOKUP(H461,'Metales Pesados 2025'!H461:W950,16,FALSE)</f>
        <v>0</v>
      </c>
      <c r="K461" s="36">
        <f>VLOOKUP(H461,'Metales Pesados 2025'!H461:AJ950,29,FALSE)</f>
        <v>0</v>
      </c>
      <c r="L461" s="60">
        <f>VLOOKUP(H461,'Metales Pesados 2025'!H461:AW950,42,FALSE)</f>
        <v>0</v>
      </c>
      <c r="M461" s="36">
        <f>VLOOKUP(H461,'Metales Pesados 2025'!H461:BJ950,55,FALSE)</f>
        <v>0</v>
      </c>
      <c r="N461" s="36">
        <f>VLOOKUP(H461,'Metales Pesados 2025'!H461:BW950,68,FALSE)</f>
        <v>0</v>
      </c>
      <c r="O461" s="36">
        <f>VLOOKUP(H461,'Metales Pesados 2025'!H461:CJ950,81,FALSE)</f>
        <v>0</v>
      </c>
      <c r="P461" s="60">
        <f>VLOOKUP(H461,'Metales Pesados 2025'!H461:CW950,94,FALSE)</f>
        <v>0</v>
      </c>
    </row>
    <row r="462" spans="1:16" ht="13.05" customHeight="1" x14ac:dyDescent="0.2">
      <c r="A462" s="46" t="s">
        <v>465</v>
      </c>
      <c r="B462" s="46" t="s">
        <v>521</v>
      </c>
      <c r="C462" s="91">
        <v>404</v>
      </c>
      <c r="D462" s="46" t="s">
        <v>465</v>
      </c>
      <c r="E462" s="46" t="s">
        <v>465</v>
      </c>
      <c r="F462" s="46" t="s">
        <v>521</v>
      </c>
      <c r="G462" s="47" t="s">
        <v>33</v>
      </c>
      <c r="H462" s="71">
        <v>256</v>
      </c>
      <c r="I462" s="49" t="s">
        <v>527</v>
      </c>
      <c r="J462" s="64">
        <f>VLOOKUP(H462,'Metales Pesados 2025'!H462:W951,16,FALSE)</f>
        <v>0</v>
      </c>
      <c r="K462" s="36">
        <f>VLOOKUP(H462,'Metales Pesados 2025'!H462:AJ951,29,FALSE)</f>
        <v>0</v>
      </c>
      <c r="L462" s="60">
        <f>VLOOKUP(H462,'Metales Pesados 2025'!H462:AW951,42,FALSE)</f>
        <v>0</v>
      </c>
      <c r="M462" s="36">
        <f>VLOOKUP(H462,'Metales Pesados 2025'!H462:BJ951,55,FALSE)</f>
        <v>0</v>
      </c>
      <c r="N462" s="36">
        <f>VLOOKUP(H462,'Metales Pesados 2025'!H462:BW951,68,FALSE)</f>
        <v>0</v>
      </c>
      <c r="O462" s="36">
        <f>VLOOKUP(H462,'Metales Pesados 2025'!H462:CJ951,81,FALSE)</f>
        <v>0</v>
      </c>
      <c r="P462" s="60">
        <f>VLOOKUP(H462,'Metales Pesados 2025'!H462:CW951,94,FALSE)</f>
        <v>0</v>
      </c>
    </row>
    <row r="463" spans="1:16" ht="13.05" customHeight="1" x14ac:dyDescent="0.2">
      <c r="A463" s="46" t="s">
        <v>465</v>
      </c>
      <c r="B463" s="46" t="s">
        <v>521</v>
      </c>
      <c r="C463" s="91">
        <v>404</v>
      </c>
      <c r="D463" s="46" t="s">
        <v>465</v>
      </c>
      <c r="E463" s="46" t="s">
        <v>465</v>
      </c>
      <c r="F463" s="46" t="s">
        <v>521</v>
      </c>
      <c r="G463" s="47" t="s">
        <v>33</v>
      </c>
      <c r="H463" s="71">
        <v>257</v>
      </c>
      <c r="I463" s="49" t="s">
        <v>528</v>
      </c>
      <c r="J463" s="64">
        <f>VLOOKUP(H463,'Metales Pesados 2025'!H463:W952,16,FALSE)</f>
        <v>0</v>
      </c>
      <c r="K463" s="36">
        <f>VLOOKUP(H463,'Metales Pesados 2025'!H463:AJ952,29,FALSE)</f>
        <v>0</v>
      </c>
      <c r="L463" s="60">
        <f>VLOOKUP(H463,'Metales Pesados 2025'!H463:AW952,42,FALSE)</f>
        <v>0</v>
      </c>
      <c r="M463" s="36">
        <f>VLOOKUP(H463,'Metales Pesados 2025'!H463:BJ952,55,FALSE)</f>
        <v>0</v>
      </c>
      <c r="N463" s="36">
        <f>VLOOKUP(H463,'Metales Pesados 2025'!H463:BW952,68,FALSE)</f>
        <v>0</v>
      </c>
      <c r="O463" s="36">
        <f>VLOOKUP(H463,'Metales Pesados 2025'!H463:CJ952,81,FALSE)</f>
        <v>0</v>
      </c>
      <c r="P463" s="60">
        <f>VLOOKUP(H463,'Metales Pesados 2025'!H463:CW952,94,FALSE)</f>
        <v>0</v>
      </c>
    </row>
    <row r="464" spans="1:16" ht="13.05" customHeight="1" x14ac:dyDescent="0.2">
      <c r="A464" s="46" t="s">
        <v>465</v>
      </c>
      <c r="B464" s="46" t="s">
        <v>521</v>
      </c>
      <c r="C464" s="91">
        <v>404</v>
      </c>
      <c r="D464" s="46" t="s">
        <v>465</v>
      </c>
      <c r="E464" s="46" t="s">
        <v>465</v>
      </c>
      <c r="F464" s="46" t="s">
        <v>521</v>
      </c>
      <c r="G464" s="47" t="s">
        <v>33</v>
      </c>
      <c r="H464" s="71">
        <v>11691</v>
      </c>
      <c r="I464" s="49" t="s">
        <v>529</v>
      </c>
      <c r="J464" s="64">
        <f>VLOOKUP(H464,'Metales Pesados 2025'!H464:W953,16,FALSE)</f>
        <v>0</v>
      </c>
      <c r="K464" s="36">
        <f>VLOOKUP(H464,'Metales Pesados 2025'!H464:AJ953,29,FALSE)</f>
        <v>0</v>
      </c>
      <c r="L464" s="60">
        <f>VLOOKUP(H464,'Metales Pesados 2025'!H464:AW953,42,FALSE)</f>
        <v>0</v>
      </c>
      <c r="M464" s="36">
        <f>VLOOKUP(H464,'Metales Pesados 2025'!H464:BJ953,55,FALSE)</f>
        <v>0</v>
      </c>
      <c r="N464" s="36">
        <f>VLOOKUP(H464,'Metales Pesados 2025'!H464:BW953,68,FALSE)</f>
        <v>0</v>
      </c>
      <c r="O464" s="36">
        <f>VLOOKUP(H464,'Metales Pesados 2025'!H464:CJ953,81,FALSE)</f>
        <v>0</v>
      </c>
      <c r="P464" s="60">
        <f>VLOOKUP(H464,'Metales Pesados 2025'!H464:CW953,94,FALSE)</f>
        <v>0</v>
      </c>
    </row>
    <row r="465" spans="1:16" ht="13.05" customHeight="1" x14ac:dyDescent="0.2">
      <c r="A465" s="46" t="s">
        <v>465</v>
      </c>
      <c r="B465" s="46" t="s">
        <v>521</v>
      </c>
      <c r="C465" s="91">
        <v>404</v>
      </c>
      <c r="D465" s="46" t="s">
        <v>465</v>
      </c>
      <c r="E465" s="46" t="s">
        <v>465</v>
      </c>
      <c r="F465" s="46" t="s">
        <v>521</v>
      </c>
      <c r="G465" s="47" t="s">
        <v>33</v>
      </c>
      <c r="H465" s="71">
        <v>6826</v>
      </c>
      <c r="I465" s="49" t="s">
        <v>530</v>
      </c>
      <c r="J465" s="64">
        <f>VLOOKUP(H465,'Metales Pesados 2025'!H465:W954,16,FALSE)</f>
        <v>0</v>
      </c>
      <c r="K465" s="36">
        <f>VLOOKUP(H465,'Metales Pesados 2025'!H465:AJ954,29,FALSE)</f>
        <v>0</v>
      </c>
      <c r="L465" s="60">
        <f>VLOOKUP(H465,'Metales Pesados 2025'!H465:AW954,42,FALSE)</f>
        <v>0</v>
      </c>
      <c r="M465" s="36">
        <f>VLOOKUP(H465,'Metales Pesados 2025'!H465:BJ954,55,FALSE)</f>
        <v>0</v>
      </c>
      <c r="N465" s="36">
        <f>VLOOKUP(H465,'Metales Pesados 2025'!H465:BW954,68,FALSE)</f>
        <v>0</v>
      </c>
      <c r="O465" s="36">
        <f>VLOOKUP(H465,'Metales Pesados 2025'!H465:CJ954,81,FALSE)</f>
        <v>0</v>
      </c>
      <c r="P465" s="60">
        <f>VLOOKUP(H465,'Metales Pesados 2025'!H465:CW954,94,FALSE)</f>
        <v>0</v>
      </c>
    </row>
    <row r="466" spans="1:16" ht="13.05" customHeight="1" x14ac:dyDescent="0.2">
      <c r="A466" s="46" t="s">
        <v>465</v>
      </c>
      <c r="B466" s="46" t="s">
        <v>521</v>
      </c>
      <c r="C466" s="91">
        <v>404</v>
      </c>
      <c r="D466" s="46" t="s">
        <v>465</v>
      </c>
      <c r="E466" s="46" t="s">
        <v>465</v>
      </c>
      <c r="F466" s="46" t="s">
        <v>521</v>
      </c>
      <c r="G466" s="47" t="s">
        <v>33</v>
      </c>
      <c r="H466" s="71">
        <v>7014</v>
      </c>
      <c r="I466" s="49" t="s">
        <v>531</v>
      </c>
      <c r="J466" s="64">
        <f>VLOOKUP(H466,'Metales Pesados 2025'!H466:W955,16,FALSE)</f>
        <v>0</v>
      </c>
      <c r="K466" s="36">
        <f>VLOOKUP(H466,'Metales Pesados 2025'!H466:AJ955,29,FALSE)</f>
        <v>0</v>
      </c>
      <c r="L466" s="60">
        <f>VLOOKUP(H466,'Metales Pesados 2025'!H466:AW955,42,FALSE)</f>
        <v>0</v>
      </c>
      <c r="M466" s="36">
        <f>VLOOKUP(H466,'Metales Pesados 2025'!H466:BJ955,55,FALSE)</f>
        <v>0</v>
      </c>
      <c r="N466" s="36">
        <f>VLOOKUP(H466,'Metales Pesados 2025'!H466:BW955,68,FALSE)</f>
        <v>0</v>
      </c>
      <c r="O466" s="36">
        <f>VLOOKUP(H466,'Metales Pesados 2025'!H466:CJ955,81,FALSE)</f>
        <v>0</v>
      </c>
      <c r="P466" s="60">
        <f>VLOOKUP(H466,'Metales Pesados 2025'!H466:CW955,94,FALSE)</f>
        <v>0</v>
      </c>
    </row>
    <row r="467" spans="1:16" ht="13.05" customHeight="1" x14ac:dyDescent="0.2">
      <c r="A467" s="46" t="s">
        <v>465</v>
      </c>
      <c r="B467" s="46" t="s">
        <v>521</v>
      </c>
      <c r="C467" s="91">
        <v>404</v>
      </c>
      <c r="D467" s="46" t="s">
        <v>465</v>
      </c>
      <c r="E467" s="46" t="s">
        <v>465</v>
      </c>
      <c r="F467" s="46" t="s">
        <v>521</v>
      </c>
      <c r="G467" s="47" t="s">
        <v>33</v>
      </c>
      <c r="H467" s="71">
        <v>24414</v>
      </c>
      <c r="I467" s="49" t="s">
        <v>532</v>
      </c>
      <c r="J467" s="64">
        <f>VLOOKUP(H467,'Metales Pesados 2025'!H467:W956,16,FALSE)</f>
        <v>0</v>
      </c>
      <c r="K467" s="36">
        <f>VLOOKUP(H467,'Metales Pesados 2025'!H467:AJ956,29,FALSE)</f>
        <v>0</v>
      </c>
      <c r="L467" s="60">
        <f>VLOOKUP(H467,'Metales Pesados 2025'!H467:AW956,42,FALSE)</f>
        <v>0</v>
      </c>
      <c r="M467" s="36">
        <f>VLOOKUP(H467,'Metales Pesados 2025'!H467:BJ956,55,FALSE)</f>
        <v>0</v>
      </c>
      <c r="N467" s="36">
        <f>VLOOKUP(H467,'Metales Pesados 2025'!H467:BW956,68,FALSE)</f>
        <v>0</v>
      </c>
      <c r="O467" s="36">
        <f>VLOOKUP(H467,'Metales Pesados 2025'!H467:CJ956,81,FALSE)</f>
        <v>0</v>
      </c>
      <c r="P467" s="60">
        <f>VLOOKUP(H467,'Metales Pesados 2025'!H467:CW956,94,FALSE)</f>
        <v>0</v>
      </c>
    </row>
    <row r="468" spans="1:16" ht="13.05" customHeight="1" x14ac:dyDescent="0.2">
      <c r="A468" s="46" t="s">
        <v>465</v>
      </c>
      <c r="B468" s="46" t="s">
        <v>521</v>
      </c>
      <c r="C468" s="91">
        <v>404</v>
      </c>
      <c r="D468" s="46" t="s">
        <v>465</v>
      </c>
      <c r="E468" s="46" t="s">
        <v>465</v>
      </c>
      <c r="F468" s="46" t="s">
        <v>521</v>
      </c>
      <c r="G468" s="47" t="s">
        <v>33</v>
      </c>
      <c r="H468" s="71">
        <v>30202</v>
      </c>
      <c r="I468" s="49" t="s">
        <v>533</v>
      </c>
      <c r="J468" s="64">
        <f>VLOOKUP(H468,'Metales Pesados 2025'!H468:W957,16,FALSE)</f>
        <v>0</v>
      </c>
      <c r="K468" s="36">
        <f>VLOOKUP(H468,'Metales Pesados 2025'!H468:AJ957,29,FALSE)</f>
        <v>0</v>
      </c>
      <c r="L468" s="60">
        <f>VLOOKUP(H468,'Metales Pesados 2025'!H468:AW957,42,FALSE)</f>
        <v>0</v>
      </c>
      <c r="M468" s="36">
        <f>VLOOKUP(H468,'Metales Pesados 2025'!H468:BJ957,55,FALSE)</f>
        <v>0</v>
      </c>
      <c r="N468" s="36">
        <f>VLOOKUP(H468,'Metales Pesados 2025'!H468:BW957,68,FALSE)</f>
        <v>0</v>
      </c>
      <c r="O468" s="36">
        <f>VLOOKUP(H468,'Metales Pesados 2025'!H468:CJ957,81,FALSE)</f>
        <v>0</v>
      </c>
      <c r="P468" s="60">
        <f>VLOOKUP(H468,'Metales Pesados 2025'!H468:CW957,94,FALSE)</f>
        <v>0</v>
      </c>
    </row>
    <row r="469" spans="1:16" ht="13.05" cus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<v>559</v>
      </c>
      <c r="F469" s="46" t="s">
        <v>559</v>
      </c>
      <c r="G469" s="47" t="s">
        <v>552</v>
      </c>
      <c r="H469" s="71">
        <v>10843</v>
      </c>
      <c r="I469" s="49" t="s">
        <v>536</v>
      </c>
      <c r="J469" s="64">
        <f>VLOOKUP(H469,'Metales Pesados 2025'!H469:W958,16,FALSE)</f>
        <v>0</v>
      </c>
      <c r="K469" s="36">
        <f>VLOOKUP(H469,'Metales Pesados 2025'!H469:AJ958,29,FALSE)</f>
        <v>0</v>
      </c>
      <c r="L469" s="60">
        <f>VLOOKUP(H469,'Metales Pesados 2025'!H469:AW958,42,FALSE)</f>
        <v>0</v>
      </c>
      <c r="M469" s="36">
        <f>VLOOKUP(H469,'Metales Pesados 2025'!H469:BJ958,55,FALSE)</f>
        <v>0</v>
      </c>
      <c r="N469" s="36">
        <f>VLOOKUP(H469,'Metales Pesados 2025'!H469:BW958,68,FALSE)</f>
        <v>0</v>
      </c>
      <c r="O469" s="36">
        <f>VLOOKUP(H469,'Metales Pesados 2025'!H469:CJ958,81,FALSE)</f>
        <v>0</v>
      </c>
      <c r="P469" s="60">
        <f>VLOOKUP(H469,'Metales Pesados 2025'!H469:CW958,94,FALSE)</f>
        <v>0</v>
      </c>
    </row>
    <row r="470" spans="1:16" ht="13.05" customHeight="1" x14ac:dyDescent="0.2">
      <c r="A470" s="46" t="s">
        <v>6</v>
      </c>
      <c r="B470" s="46" t="s">
        <v>48</v>
      </c>
      <c r="C470" s="91"/>
      <c r="D470" s="46">
        <v>0</v>
      </c>
      <c r="E470" s="46" t="s">
        <v>559</v>
      </c>
      <c r="F470" s="46" t="s">
        <v>559</v>
      </c>
      <c r="G470" s="47" t="s">
        <v>552</v>
      </c>
      <c r="H470" s="71">
        <v>11386</v>
      </c>
      <c r="I470" s="49" t="s">
        <v>537</v>
      </c>
      <c r="J470" s="64">
        <f>VLOOKUP(H470,'Metales Pesados 2025'!H470:W959,16,FALSE)</f>
        <v>0</v>
      </c>
      <c r="K470" s="36">
        <f>VLOOKUP(H470,'Metales Pesados 2025'!H470:AJ959,29,FALSE)</f>
        <v>0</v>
      </c>
      <c r="L470" s="60">
        <f>VLOOKUP(H470,'Metales Pesados 2025'!H470:AW959,42,FALSE)</f>
        <v>0</v>
      </c>
      <c r="M470" s="36">
        <f>VLOOKUP(H470,'Metales Pesados 2025'!H470:BJ959,55,FALSE)</f>
        <v>0</v>
      </c>
      <c r="N470" s="36">
        <f>VLOOKUP(H470,'Metales Pesados 2025'!H470:BW959,68,FALSE)</f>
        <v>0</v>
      </c>
      <c r="O470" s="36">
        <f>VLOOKUP(H470,'Metales Pesados 2025'!H470:CJ959,81,FALSE)</f>
        <v>0</v>
      </c>
      <c r="P470" s="60">
        <f>VLOOKUP(H470,'Metales Pesados 2025'!H470:CW959,94,FALSE)</f>
        <v>0</v>
      </c>
    </row>
    <row r="471" spans="1:16" ht="13.05" customHeight="1" x14ac:dyDescent="0.2">
      <c r="A471" s="46" t="s">
        <v>101</v>
      </c>
      <c r="B471" s="46" t="s">
        <v>101</v>
      </c>
      <c r="C471" s="91"/>
      <c r="D471" s="46">
        <v>0</v>
      </c>
      <c r="E471" s="46" t="s">
        <v>559</v>
      </c>
      <c r="F471" s="46" t="s">
        <v>559</v>
      </c>
      <c r="G471" s="47" t="s">
        <v>553</v>
      </c>
      <c r="H471" s="71">
        <v>21196</v>
      </c>
      <c r="I471" s="49" t="s">
        <v>538</v>
      </c>
      <c r="J471" s="64">
        <f>VLOOKUP(H471,'Metales Pesados 2025'!H471:W960,16,FALSE)</f>
        <v>0</v>
      </c>
      <c r="K471" s="36">
        <f>VLOOKUP(H471,'Metales Pesados 2025'!H471:AJ960,29,FALSE)</f>
        <v>0</v>
      </c>
      <c r="L471" s="60">
        <f>VLOOKUP(H471,'Metales Pesados 2025'!H471:AW960,42,FALSE)</f>
        <v>0</v>
      </c>
      <c r="M471" s="36">
        <f>VLOOKUP(H471,'Metales Pesados 2025'!H471:BJ960,55,FALSE)</f>
        <v>0</v>
      </c>
      <c r="N471" s="36">
        <f>VLOOKUP(H471,'Metales Pesados 2025'!H471:BW960,68,FALSE)</f>
        <v>0</v>
      </c>
      <c r="O471" s="36">
        <f>VLOOKUP(H471,'Metales Pesados 2025'!H471:CJ960,81,FALSE)</f>
        <v>0</v>
      </c>
      <c r="P471" s="60">
        <f>VLOOKUP(H471,'Metales Pesados 2025'!H471:CW960,94,FALSE)</f>
        <v>0</v>
      </c>
    </row>
    <row r="472" spans="1:16" ht="13.05" customHeight="1" x14ac:dyDescent="0.2">
      <c r="A472" s="46" t="s">
        <v>169</v>
      </c>
      <c r="B472" s="46" t="s">
        <v>169</v>
      </c>
      <c r="C472" s="91"/>
      <c r="D472" s="46">
        <v>0</v>
      </c>
      <c r="E472" s="46" t="s">
        <v>559</v>
      </c>
      <c r="F472" s="46" t="s">
        <v>559</v>
      </c>
      <c r="G472" s="47" t="s">
        <v>552</v>
      </c>
      <c r="H472" s="71">
        <v>11405</v>
      </c>
      <c r="I472" s="49" t="s">
        <v>539</v>
      </c>
      <c r="J472" s="64">
        <f>VLOOKUP(H472,'Metales Pesados 2025'!H472:W961,16,FALSE)</f>
        <v>0</v>
      </c>
      <c r="K472" s="36">
        <f>VLOOKUP(H472,'Metales Pesados 2025'!H472:AJ961,29,FALSE)</f>
        <v>0</v>
      </c>
      <c r="L472" s="60">
        <f>VLOOKUP(H472,'Metales Pesados 2025'!H472:AW961,42,FALSE)</f>
        <v>0</v>
      </c>
      <c r="M472" s="36">
        <f>VLOOKUP(H472,'Metales Pesados 2025'!H472:BJ961,55,FALSE)</f>
        <v>0</v>
      </c>
      <c r="N472" s="36">
        <f>VLOOKUP(H472,'Metales Pesados 2025'!H472:BW961,68,FALSE)</f>
        <v>0</v>
      </c>
      <c r="O472" s="36">
        <f>VLOOKUP(H472,'Metales Pesados 2025'!H472:CJ961,81,FALSE)</f>
        <v>0</v>
      </c>
      <c r="P472" s="60">
        <f>VLOOKUP(H472,'Metales Pesados 2025'!H472:CW961,94,FALSE)</f>
        <v>0</v>
      </c>
    </row>
    <row r="473" spans="1:16" ht="13.05" customHeight="1" x14ac:dyDescent="0.2">
      <c r="A473" s="46" t="s">
        <v>6</v>
      </c>
      <c r="B473" s="46" t="s">
        <v>7</v>
      </c>
      <c r="C473" s="91"/>
      <c r="D473" s="46">
        <v>0</v>
      </c>
      <c r="E473" s="46" t="s">
        <v>559</v>
      </c>
      <c r="F473" s="46" t="s">
        <v>559</v>
      </c>
      <c r="G473" s="47" t="s">
        <v>552</v>
      </c>
      <c r="H473" s="71">
        <v>11397</v>
      </c>
      <c r="I473" s="49" t="s">
        <v>540</v>
      </c>
      <c r="J473" s="64">
        <f>VLOOKUP(H473,'Metales Pesados 2025'!H473:W962,16,FALSE)</f>
        <v>0</v>
      </c>
      <c r="K473" s="36">
        <f>VLOOKUP(H473,'Metales Pesados 2025'!H473:AJ962,29,FALSE)</f>
        <v>0</v>
      </c>
      <c r="L473" s="60">
        <f>VLOOKUP(H473,'Metales Pesados 2025'!H473:AW962,42,FALSE)</f>
        <v>0</v>
      </c>
      <c r="M473" s="36">
        <f>VLOOKUP(H473,'Metales Pesados 2025'!H473:BJ962,55,FALSE)</f>
        <v>0</v>
      </c>
      <c r="N473" s="36">
        <f>VLOOKUP(H473,'Metales Pesados 2025'!H473:BW962,68,FALSE)</f>
        <v>0</v>
      </c>
      <c r="O473" s="36">
        <f>VLOOKUP(H473,'Metales Pesados 2025'!H473:CJ962,81,FALSE)</f>
        <v>0</v>
      </c>
      <c r="P473" s="60">
        <f>VLOOKUP(H473,'Metales Pesados 2025'!H473:CW962,94,FALSE)</f>
        <v>0</v>
      </c>
    </row>
    <row r="474" spans="1:16" ht="13.05" customHeight="1" x14ac:dyDescent="0.2">
      <c r="A474" s="46" t="s">
        <v>15</v>
      </c>
      <c r="B474" s="46" t="s">
        <v>16</v>
      </c>
      <c r="C474" s="91"/>
      <c r="D474" s="46">
        <v>0</v>
      </c>
      <c r="E474" s="46" t="s">
        <v>559</v>
      </c>
      <c r="F474" s="46" t="s">
        <v>559</v>
      </c>
      <c r="G474" s="47" t="s">
        <v>554</v>
      </c>
      <c r="H474" s="71">
        <v>20274</v>
      </c>
      <c r="I474" s="49" t="s">
        <v>541</v>
      </c>
      <c r="J474" s="64">
        <f>VLOOKUP(H474,'Metales Pesados 2025'!H474:W963,16,FALSE)</f>
        <v>0</v>
      </c>
      <c r="K474" s="36">
        <f>VLOOKUP(H474,'Metales Pesados 2025'!H474:AJ963,29,FALSE)</f>
        <v>0</v>
      </c>
      <c r="L474" s="60">
        <f>VLOOKUP(H474,'Metales Pesados 2025'!H474:AW963,42,FALSE)</f>
        <v>0</v>
      </c>
      <c r="M474" s="36">
        <f>VLOOKUP(H474,'Metales Pesados 2025'!H474:BJ963,55,FALSE)</f>
        <v>0</v>
      </c>
      <c r="N474" s="36">
        <f>VLOOKUP(H474,'Metales Pesados 2025'!H474:BW963,68,FALSE)</f>
        <v>0</v>
      </c>
      <c r="O474" s="36">
        <f>VLOOKUP(H474,'Metales Pesados 2025'!H474:CJ963,81,FALSE)</f>
        <v>0</v>
      </c>
      <c r="P474" s="60">
        <f>VLOOKUP(H474,'Metales Pesados 2025'!H474:CW963,94,FALSE)</f>
        <v>0</v>
      </c>
    </row>
    <row r="475" spans="1:16" ht="13.05" customHeight="1" x14ac:dyDescent="0.2">
      <c r="A475" s="46" t="s">
        <v>6</v>
      </c>
      <c r="B475" s="46" t="s">
        <v>48</v>
      </c>
      <c r="C475" s="91"/>
      <c r="D475" s="46">
        <v>0</v>
      </c>
      <c r="E475" s="46" t="s">
        <v>559</v>
      </c>
      <c r="F475" s="46" t="s">
        <v>559</v>
      </c>
      <c r="G475" s="47" t="s">
        <v>553</v>
      </c>
      <c r="H475" s="71">
        <v>25708</v>
      </c>
      <c r="I475" s="49" t="s">
        <v>542</v>
      </c>
      <c r="J475" s="64">
        <f>VLOOKUP(H475,'Metales Pesados 2025'!H475:W964,16,FALSE)</f>
        <v>0</v>
      </c>
      <c r="K475" s="36">
        <f>VLOOKUP(H475,'Metales Pesados 2025'!H475:AJ964,29,FALSE)</f>
        <v>0</v>
      </c>
      <c r="L475" s="60">
        <f>VLOOKUP(H475,'Metales Pesados 2025'!H475:AW964,42,FALSE)</f>
        <v>0</v>
      </c>
      <c r="M475" s="36">
        <f>VLOOKUP(H475,'Metales Pesados 2025'!H475:BJ964,55,FALSE)</f>
        <v>0</v>
      </c>
      <c r="N475" s="36">
        <f>VLOOKUP(H475,'Metales Pesados 2025'!H475:BW964,68,FALSE)</f>
        <v>0</v>
      </c>
      <c r="O475" s="36">
        <f>VLOOKUP(H475,'Metales Pesados 2025'!H475:CJ964,81,FALSE)</f>
        <v>0</v>
      </c>
      <c r="P475" s="60">
        <f>VLOOKUP(H475,'Metales Pesados 2025'!H475:CW964,94,FALSE)</f>
        <v>0</v>
      </c>
    </row>
    <row r="476" spans="1:16" ht="13.05" customHeight="1" x14ac:dyDescent="0.2">
      <c r="A476" s="46" t="s">
        <v>6</v>
      </c>
      <c r="B476" s="46" t="s">
        <v>7</v>
      </c>
      <c r="C476" s="91"/>
      <c r="D476" s="46">
        <v>0</v>
      </c>
      <c r="E476" s="46" t="s">
        <v>559</v>
      </c>
      <c r="F476" s="46" t="s">
        <v>559</v>
      </c>
      <c r="G476" s="47" t="s">
        <v>555</v>
      </c>
      <c r="H476" s="71">
        <v>11409</v>
      </c>
      <c r="I476" s="49" t="s">
        <v>543</v>
      </c>
      <c r="J476" s="64">
        <f>VLOOKUP(H476,'Metales Pesados 2025'!H476:W965,16,FALSE)</f>
        <v>0</v>
      </c>
      <c r="K476" s="36">
        <f>VLOOKUP(H476,'Metales Pesados 2025'!H476:AJ965,29,FALSE)</f>
        <v>0</v>
      </c>
      <c r="L476" s="60">
        <f>VLOOKUP(H476,'Metales Pesados 2025'!H476:AW965,42,FALSE)</f>
        <v>0</v>
      </c>
      <c r="M476" s="36">
        <f>VLOOKUP(H476,'Metales Pesados 2025'!H476:BJ965,55,FALSE)</f>
        <v>0</v>
      </c>
      <c r="N476" s="36">
        <f>VLOOKUP(H476,'Metales Pesados 2025'!H476:BW965,68,FALSE)</f>
        <v>0</v>
      </c>
      <c r="O476" s="36">
        <f>VLOOKUP(H476,'Metales Pesados 2025'!H476:CJ965,81,FALSE)</f>
        <v>0</v>
      </c>
      <c r="P476" s="60">
        <f>VLOOKUP(H476,'Metales Pesados 2025'!H476:CW965,94,FALSE)</f>
        <v>0</v>
      </c>
    </row>
    <row r="477" spans="1:16" ht="13.05" customHeight="1" x14ac:dyDescent="0.2">
      <c r="A477" s="46" t="s">
        <v>205</v>
      </c>
      <c r="B477" s="46" t="s">
        <v>206</v>
      </c>
      <c r="C477" s="91"/>
      <c r="D477" s="46">
        <v>0</v>
      </c>
      <c r="E477" s="46" t="s">
        <v>559</v>
      </c>
      <c r="F477" s="46" t="s">
        <v>559</v>
      </c>
      <c r="G477" s="47" t="s">
        <v>552</v>
      </c>
      <c r="H477" s="71">
        <v>11403</v>
      </c>
      <c r="I477" s="49" t="s">
        <v>544</v>
      </c>
      <c r="J477" s="64">
        <f>VLOOKUP(H477,'Metales Pesados 2025'!H477:W966,16,FALSE)</f>
        <v>0</v>
      </c>
      <c r="K477" s="36">
        <f>VLOOKUP(H477,'Metales Pesados 2025'!H477:AJ966,29,FALSE)</f>
        <v>0</v>
      </c>
      <c r="L477" s="60">
        <f>VLOOKUP(H477,'Metales Pesados 2025'!H477:AW966,42,FALSE)</f>
        <v>0</v>
      </c>
      <c r="M477" s="36">
        <f>VLOOKUP(H477,'Metales Pesados 2025'!H477:BJ966,55,FALSE)</f>
        <v>0</v>
      </c>
      <c r="N477" s="36">
        <f>VLOOKUP(H477,'Metales Pesados 2025'!H477:BW966,68,FALSE)</f>
        <v>0</v>
      </c>
      <c r="O477" s="36">
        <f>VLOOKUP(H477,'Metales Pesados 2025'!H477:CJ966,81,FALSE)</f>
        <v>0</v>
      </c>
      <c r="P477" s="60">
        <f>VLOOKUP(H477,'Metales Pesados 2025'!H477:CW966,94,FALSE)</f>
        <v>0</v>
      </c>
    </row>
    <row r="478" spans="1:16" ht="13.05" customHeight="1" x14ac:dyDescent="0.2">
      <c r="A478" s="46" t="s">
        <v>174</v>
      </c>
      <c r="B478" s="46" t="s">
        <v>174</v>
      </c>
      <c r="C478" s="91"/>
      <c r="D478" s="46">
        <v>0</v>
      </c>
      <c r="E478" s="46" t="s">
        <v>559</v>
      </c>
      <c r="F478" s="46" t="s">
        <v>559</v>
      </c>
      <c r="G478" s="47" t="s">
        <v>552</v>
      </c>
      <c r="H478" s="71">
        <v>11556</v>
      </c>
      <c r="I478" s="49" t="s">
        <v>545</v>
      </c>
      <c r="J478" s="64">
        <f>VLOOKUP(H478,'Metales Pesados 2025'!H478:W967,16,FALSE)</f>
        <v>0</v>
      </c>
      <c r="K478" s="36">
        <f>VLOOKUP(H478,'Metales Pesados 2025'!H478:AJ967,29,FALSE)</f>
        <v>0</v>
      </c>
      <c r="L478" s="60">
        <f>VLOOKUP(H478,'Metales Pesados 2025'!H478:AW967,42,FALSE)</f>
        <v>0</v>
      </c>
      <c r="M478" s="36">
        <f>VLOOKUP(H478,'Metales Pesados 2025'!H478:BJ967,55,FALSE)</f>
        <v>0</v>
      </c>
      <c r="N478" s="36">
        <f>VLOOKUP(H478,'Metales Pesados 2025'!H478:BW967,68,FALSE)</f>
        <v>0</v>
      </c>
      <c r="O478" s="36">
        <f>VLOOKUP(H478,'Metales Pesados 2025'!H478:CJ967,81,FALSE)</f>
        <v>0</v>
      </c>
      <c r="P478" s="60">
        <f>VLOOKUP(H478,'Metales Pesados 2025'!H478:CW967,94,FALSE)</f>
        <v>0</v>
      </c>
    </row>
    <row r="479" spans="1:16" ht="13.05" customHeight="1" x14ac:dyDescent="0.2">
      <c r="A479" s="46" t="s">
        <v>6</v>
      </c>
      <c r="B479" s="46" t="s">
        <v>12</v>
      </c>
      <c r="C479" s="91"/>
      <c r="D479" s="46">
        <v>0</v>
      </c>
      <c r="E479" s="46" t="s">
        <v>559</v>
      </c>
      <c r="F479" s="46" t="s">
        <v>559</v>
      </c>
      <c r="G479" s="47" t="s">
        <v>552</v>
      </c>
      <c r="H479" s="71">
        <v>11408</v>
      </c>
      <c r="I479" s="49" t="s">
        <v>546</v>
      </c>
      <c r="J479" s="64">
        <f>VLOOKUP(H479,'Metales Pesados 2025'!H479:W968,16,FALSE)</f>
        <v>0</v>
      </c>
      <c r="K479" s="36">
        <f>VLOOKUP(H479,'Metales Pesados 2025'!H479:AJ968,29,FALSE)</f>
        <v>0</v>
      </c>
      <c r="L479" s="60">
        <f>VLOOKUP(H479,'Metales Pesados 2025'!H479:AW968,42,FALSE)</f>
        <v>0</v>
      </c>
      <c r="M479" s="36">
        <f>VLOOKUP(H479,'Metales Pesados 2025'!H479:BJ968,55,FALSE)</f>
        <v>0</v>
      </c>
      <c r="N479" s="36">
        <f>VLOOKUP(H479,'Metales Pesados 2025'!H479:BW968,68,FALSE)</f>
        <v>0</v>
      </c>
      <c r="O479" s="36">
        <f>VLOOKUP(H479,'Metales Pesados 2025'!H479:CJ968,81,FALSE)</f>
        <v>0</v>
      </c>
      <c r="P479" s="60">
        <f>VLOOKUP(H479,'Metales Pesados 2025'!H479:CW968,94,FALSE)</f>
        <v>0</v>
      </c>
    </row>
    <row r="480" spans="1:16" ht="13.05" customHeight="1" x14ac:dyDescent="0.2">
      <c r="A480" s="46" t="s">
        <v>101</v>
      </c>
      <c r="B480" s="46" t="s">
        <v>101</v>
      </c>
      <c r="C480" s="91"/>
      <c r="D480" s="46">
        <v>0</v>
      </c>
      <c r="E480" s="46" t="s">
        <v>559</v>
      </c>
      <c r="F480" s="46" t="s">
        <v>559</v>
      </c>
      <c r="G480" s="47" t="s">
        <v>556</v>
      </c>
      <c r="H480" s="71">
        <v>21032</v>
      </c>
      <c r="I480" s="49" t="s">
        <v>547</v>
      </c>
      <c r="J480" s="64">
        <f>VLOOKUP(H480,'Metales Pesados 2025'!H480:W969,16,FALSE)</f>
        <v>0</v>
      </c>
      <c r="K480" s="36">
        <f>VLOOKUP(H480,'Metales Pesados 2025'!H480:AJ969,29,FALSE)</f>
        <v>0</v>
      </c>
      <c r="L480" s="60">
        <f>VLOOKUP(H480,'Metales Pesados 2025'!H480:AW969,42,FALSE)</f>
        <v>0</v>
      </c>
      <c r="M480" s="36">
        <f>VLOOKUP(H480,'Metales Pesados 2025'!H480:BJ969,55,FALSE)</f>
        <v>0</v>
      </c>
      <c r="N480" s="36">
        <f>VLOOKUP(H480,'Metales Pesados 2025'!H480:BW969,68,FALSE)</f>
        <v>0</v>
      </c>
      <c r="O480" s="36">
        <f>VLOOKUP(H480,'Metales Pesados 2025'!H480:CJ969,81,FALSE)</f>
        <v>0</v>
      </c>
      <c r="P480" s="60">
        <f>VLOOKUP(H480,'Metales Pesados 2025'!H480:CW969,94,FALSE)</f>
        <v>0</v>
      </c>
    </row>
    <row r="481" spans="1:16" ht="13.05" customHeight="1" x14ac:dyDescent="0.2">
      <c r="A481" s="46" t="s">
        <v>6</v>
      </c>
      <c r="B481" s="46" t="s">
        <v>12</v>
      </c>
      <c r="C481" s="91"/>
      <c r="D481" s="46">
        <v>0</v>
      </c>
      <c r="E481" s="46" t="s">
        <v>559</v>
      </c>
      <c r="F481" s="46" t="s">
        <v>559</v>
      </c>
      <c r="G481" s="47" t="s">
        <v>557</v>
      </c>
      <c r="H481" s="71">
        <v>12854</v>
      </c>
      <c r="I481" s="49" t="s">
        <v>548</v>
      </c>
      <c r="J481" s="64">
        <f>VLOOKUP(H481,'Metales Pesados 2025'!H481:W970,16,FALSE)</f>
        <v>0</v>
      </c>
      <c r="K481" s="36">
        <f>VLOOKUP(H481,'Metales Pesados 2025'!H481:AJ970,29,FALSE)</f>
        <v>0</v>
      </c>
      <c r="L481" s="60">
        <f>VLOOKUP(H481,'Metales Pesados 2025'!H481:AW970,42,FALSE)</f>
        <v>0</v>
      </c>
      <c r="M481" s="36">
        <f>VLOOKUP(H481,'Metales Pesados 2025'!H481:BJ970,55,FALSE)</f>
        <v>0</v>
      </c>
      <c r="N481" s="36">
        <f>VLOOKUP(H481,'Metales Pesados 2025'!H481:BW970,68,FALSE)</f>
        <v>0</v>
      </c>
      <c r="O481" s="36">
        <f>VLOOKUP(H481,'Metales Pesados 2025'!H481:CJ970,81,FALSE)</f>
        <v>0</v>
      </c>
      <c r="P481" s="60">
        <f>VLOOKUP(H481,'Metales Pesados 2025'!H481:CW970,94,FALSE)</f>
        <v>0</v>
      </c>
    </row>
    <row r="482" spans="1:16" ht="13.05" customHeight="1" x14ac:dyDescent="0.2">
      <c r="A482" s="46" t="s">
        <v>6</v>
      </c>
      <c r="B482" s="46" t="s">
        <v>48</v>
      </c>
      <c r="C482" s="91"/>
      <c r="D482" s="46">
        <v>0</v>
      </c>
      <c r="E482" s="46" t="s">
        <v>560</v>
      </c>
      <c r="F482" s="46" t="s">
        <v>560</v>
      </c>
      <c r="G482" s="47" t="s">
        <v>552</v>
      </c>
      <c r="H482" s="71">
        <v>26966</v>
      </c>
      <c r="I482" s="49" t="s">
        <v>549</v>
      </c>
      <c r="J482" s="64">
        <f>VLOOKUP(H482,'Metales Pesados 2025'!H482:W971,16,FALSE)</f>
        <v>0</v>
      </c>
      <c r="K482" s="36">
        <f>VLOOKUP(H482,'Metales Pesados 2025'!H482:AJ971,29,FALSE)</f>
        <v>0</v>
      </c>
      <c r="L482" s="60">
        <f>VLOOKUP(H482,'Metales Pesados 2025'!H482:AW971,42,FALSE)</f>
        <v>0</v>
      </c>
      <c r="M482" s="36">
        <f>VLOOKUP(H482,'Metales Pesados 2025'!H482:BJ971,55,FALSE)</f>
        <v>0</v>
      </c>
      <c r="N482" s="36">
        <f>VLOOKUP(H482,'Metales Pesados 2025'!H482:BW971,68,FALSE)</f>
        <v>0</v>
      </c>
      <c r="O482" s="36">
        <f>VLOOKUP(H482,'Metales Pesados 2025'!H482:CJ971,81,FALSE)</f>
        <v>0</v>
      </c>
      <c r="P482" s="60">
        <f>VLOOKUP(H482,'Metales Pesados 2025'!H482:CW971,94,FALSE)</f>
        <v>0</v>
      </c>
    </row>
    <row r="483" spans="1:16" ht="13.05" customHeight="1" x14ac:dyDescent="0.2">
      <c r="A483" s="46" t="s">
        <v>6</v>
      </c>
      <c r="B483" s="46" t="s">
        <v>7</v>
      </c>
      <c r="C483" s="91"/>
      <c r="D483" s="46">
        <v>0</v>
      </c>
      <c r="E483" s="46" t="s">
        <v>561</v>
      </c>
      <c r="F483" s="46" t="s">
        <v>561</v>
      </c>
      <c r="G483" s="47" t="s">
        <v>558</v>
      </c>
      <c r="H483" s="71">
        <v>10736</v>
      </c>
      <c r="I483" s="49" t="s">
        <v>550</v>
      </c>
      <c r="J483" s="64">
        <f>VLOOKUP(H483,'Metales Pesados 2025'!H483:W972,16,FALSE)</f>
        <v>0</v>
      </c>
      <c r="K483" s="36">
        <f>VLOOKUP(H483,'Metales Pesados 2025'!H483:AJ972,29,FALSE)</f>
        <v>0</v>
      </c>
      <c r="L483" s="60">
        <f>VLOOKUP(H483,'Metales Pesados 2025'!H483:AW972,42,FALSE)</f>
        <v>0</v>
      </c>
      <c r="M483" s="36">
        <f>VLOOKUP(H483,'Metales Pesados 2025'!H483:BJ972,55,FALSE)</f>
        <v>0</v>
      </c>
      <c r="N483" s="36">
        <f>VLOOKUP(H483,'Metales Pesados 2025'!H483:BW972,68,FALSE)</f>
        <v>0</v>
      </c>
      <c r="O483" s="36">
        <f>VLOOKUP(H483,'Metales Pesados 2025'!H483:CJ972,81,FALSE)</f>
        <v>0</v>
      </c>
      <c r="P483" s="60">
        <f>VLOOKUP(H483,'Metales Pesados 2025'!H483:CW972,94,FALSE)</f>
        <v>0</v>
      </c>
    </row>
    <row r="484" spans="1:16" ht="13.05" customHeight="1" x14ac:dyDescent="0.2">
      <c r="A484" s="46" t="s">
        <v>6</v>
      </c>
      <c r="B484" s="46" t="s">
        <v>7</v>
      </c>
      <c r="C484" s="91"/>
      <c r="D484" s="46">
        <v>0</v>
      </c>
      <c r="E484" s="46" t="s">
        <v>560</v>
      </c>
      <c r="F484" s="46" t="s">
        <v>560</v>
      </c>
      <c r="G484" s="47" t="s">
        <v>556</v>
      </c>
      <c r="H484" s="71">
        <v>14320</v>
      </c>
      <c r="I484" s="49" t="s">
        <v>551</v>
      </c>
      <c r="J484" s="64">
        <f>VLOOKUP(H484,'Metales Pesados 2025'!H484:W973,16,FALSE)</f>
        <v>0</v>
      </c>
      <c r="K484" s="36">
        <f>VLOOKUP(H484,'Metales Pesados 2025'!H484:AJ973,29,FALSE)</f>
        <v>0</v>
      </c>
      <c r="L484" s="60">
        <f>VLOOKUP(H484,'Metales Pesados 2025'!H484:AW973,42,FALSE)</f>
        <v>0</v>
      </c>
      <c r="M484" s="36">
        <f>VLOOKUP(H484,'Metales Pesados 2025'!H484:BJ973,55,FALSE)</f>
        <v>0</v>
      </c>
      <c r="N484" s="36">
        <f>VLOOKUP(H484,'Metales Pesados 2025'!H484:BW973,68,FALSE)</f>
        <v>0</v>
      </c>
      <c r="O484" s="36">
        <f>VLOOKUP(H484,'Metales Pesados 2025'!H484:CJ973,81,FALSE)</f>
        <v>0</v>
      </c>
      <c r="P484" s="60">
        <f>VLOOKUP(H484,'Metales Pesados 2025'!H484:CW973,94,FALSE)</f>
        <v>0</v>
      </c>
    </row>
    <row r="485" spans="1:16" ht="13.05" customHeight="1" x14ac:dyDescent="0.2">
      <c r="A485" s="46" t="s">
        <v>6</v>
      </c>
      <c r="B485" s="46" t="s">
        <v>18</v>
      </c>
      <c r="C485" s="91">
        <v>400</v>
      </c>
      <c r="D485" s="46" t="s">
        <v>634</v>
      </c>
      <c r="E485" s="46" t="s">
        <v>19</v>
      </c>
      <c r="F485" s="46" t="s">
        <v>20</v>
      </c>
      <c r="G485" s="47" t="s">
        <v>33</v>
      </c>
      <c r="H485" s="71">
        <v>32394</v>
      </c>
      <c r="I485" s="49" t="s">
        <v>565</v>
      </c>
      <c r="J485" s="64">
        <f>VLOOKUP(H485,'Metales Pesados 2025'!H485:W974,16,FALSE)</f>
        <v>0</v>
      </c>
      <c r="K485" s="36">
        <f>VLOOKUP(H485,'Metales Pesados 2025'!H485:AJ974,29,FALSE)</f>
        <v>0</v>
      </c>
      <c r="L485" s="60">
        <f>VLOOKUP(H485,'Metales Pesados 2025'!H485:AW974,42,FALSE)</f>
        <v>0</v>
      </c>
      <c r="M485" s="36">
        <f>VLOOKUP(H485,'Metales Pesados 2025'!H485:BJ974,55,FALSE)</f>
        <v>0</v>
      </c>
      <c r="N485" s="36">
        <f>VLOOKUP(H485,'Metales Pesados 2025'!H485:BW974,68,FALSE)</f>
        <v>0</v>
      </c>
      <c r="O485" s="36">
        <f>VLOOKUP(H485,'Metales Pesados 2025'!H485:CJ974,81,FALSE)</f>
        <v>0</v>
      </c>
      <c r="P485" s="60">
        <f>VLOOKUP(H485,'Metales Pesados 2025'!H485:CW974,94,FALSE)</f>
        <v>0</v>
      </c>
    </row>
    <row r="486" spans="1:16" ht="13.05" customHeight="1" x14ac:dyDescent="0.2">
      <c r="A486" s="46" t="s">
        <v>205</v>
      </c>
      <c r="B486" s="46" t="s">
        <v>206</v>
      </c>
      <c r="C486" s="91">
        <v>407</v>
      </c>
      <c r="D486" s="46" t="s">
        <v>636</v>
      </c>
      <c r="E486" s="46" t="s">
        <v>205</v>
      </c>
      <c r="F486" s="46" t="s">
        <v>206</v>
      </c>
      <c r="G486" s="47" t="s">
        <v>33</v>
      </c>
      <c r="H486" s="71">
        <v>32283</v>
      </c>
      <c r="I486" s="49" t="s">
        <v>586</v>
      </c>
      <c r="J486" s="64">
        <f>VLOOKUP(H486,'Metales Pesados 2025'!H486:W975,16,FALSE)</f>
        <v>0</v>
      </c>
      <c r="K486" s="36">
        <f>VLOOKUP(H486,'Metales Pesados 2025'!H486:AJ975,29,FALSE)</f>
        <v>0</v>
      </c>
      <c r="L486" s="60">
        <f>VLOOKUP(H486,'Metales Pesados 2025'!H486:AW975,42,FALSE)</f>
        <v>0</v>
      </c>
      <c r="M486" s="36">
        <f>VLOOKUP(H486,'Metales Pesados 2025'!H486:BJ975,55,FALSE)</f>
        <v>0</v>
      </c>
      <c r="N486" s="36">
        <f>VLOOKUP(H486,'Metales Pesados 2025'!H486:BW975,68,FALSE)</f>
        <v>0</v>
      </c>
      <c r="O486" s="36">
        <f>VLOOKUP(H486,'Metales Pesados 2025'!H486:CJ975,81,FALSE)</f>
        <v>0</v>
      </c>
      <c r="P486" s="60">
        <f>VLOOKUP(H486,'Metales Pesados 2025'!H486:CW975,94,FALSE)</f>
        <v>0</v>
      </c>
    </row>
    <row r="487" spans="1:16" ht="13.05" customHeight="1" x14ac:dyDescent="0.2">
      <c r="A487" s="46" t="s">
        <v>6</v>
      </c>
      <c r="B487" s="46" t="s">
        <v>48</v>
      </c>
      <c r="C487" s="91">
        <v>400</v>
      </c>
      <c r="D487" s="46" t="s">
        <v>634</v>
      </c>
      <c r="E487" s="46" t="s">
        <v>25</v>
      </c>
      <c r="F487" s="46" t="s">
        <v>49</v>
      </c>
      <c r="G487" s="47" t="s">
        <v>40</v>
      </c>
      <c r="H487" s="71">
        <v>32416</v>
      </c>
      <c r="I487" s="49" t="s">
        <v>587</v>
      </c>
      <c r="J487" s="64">
        <f>VLOOKUP(H487,'Metales Pesados 2025'!H487:W976,16,FALSE)</f>
        <v>0</v>
      </c>
      <c r="K487" s="36">
        <f>VLOOKUP(H487,'Metales Pesados 2025'!H487:AJ976,29,FALSE)</f>
        <v>0</v>
      </c>
      <c r="L487" s="60">
        <f>VLOOKUP(H487,'Metales Pesados 2025'!H487:AW976,42,FALSE)</f>
        <v>0</v>
      </c>
      <c r="M487" s="36">
        <f>VLOOKUP(H487,'Metales Pesados 2025'!H487:BJ976,55,FALSE)</f>
        <v>0</v>
      </c>
      <c r="N487" s="36">
        <f>VLOOKUP(H487,'Metales Pesados 2025'!H487:BW976,68,FALSE)</f>
        <v>0</v>
      </c>
      <c r="O487" s="36">
        <f>VLOOKUP(H487,'Metales Pesados 2025'!H487:CJ976,81,FALSE)</f>
        <v>0</v>
      </c>
      <c r="P487" s="60">
        <f>VLOOKUP(H487,'Metales Pesados 2025'!H487:CW976,94,FALSE)</f>
        <v>0</v>
      </c>
    </row>
    <row r="488" spans="1:16" ht="13.05" customHeight="1" x14ac:dyDescent="0.2">
      <c r="A488" s="46" t="s">
        <v>15</v>
      </c>
      <c r="B488" s="46" t="s">
        <v>16</v>
      </c>
      <c r="C488" s="91">
        <v>401</v>
      </c>
      <c r="D488" s="46" t="s">
        <v>16</v>
      </c>
      <c r="E488" s="46" t="s">
        <v>15</v>
      </c>
      <c r="F488" s="46" t="s">
        <v>449</v>
      </c>
      <c r="G488" s="47" t="s">
        <v>33</v>
      </c>
      <c r="H488" s="71">
        <v>32291</v>
      </c>
      <c r="I488" s="49" t="s">
        <v>588</v>
      </c>
      <c r="J488" s="64">
        <f>VLOOKUP(H488,'Metales Pesados 2025'!H488:W977,16,FALSE)</f>
        <v>226</v>
      </c>
      <c r="K488" s="36">
        <f>VLOOKUP(H488,'Metales Pesados 2025'!H488:AJ977,29,FALSE)</f>
        <v>0</v>
      </c>
      <c r="L488" s="60">
        <f>VLOOKUP(H488,'Metales Pesados 2025'!H488:AW977,42,FALSE)</f>
        <v>207</v>
      </c>
      <c r="M488" s="36">
        <f>VLOOKUP(H488,'Metales Pesados 2025'!H488:BJ977,55,FALSE)</f>
        <v>0</v>
      </c>
      <c r="N488" s="36">
        <f>VLOOKUP(H488,'Metales Pesados 2025'!H488:BW977,68,FALSE)</f>
        <v>0</v>
      </c>
      <c r="O488" s="36">
        <f>VLOOKUP(H488,'Metales Pesados 2025'!H488:CJ977,81,FALSE)</f>
        <v>0</v>
      </c>
      <c r="P488" s="60">
        <f>VLOOKUP(H488,'Metales Pesados 2025'!H488:CW977,94,FALSE)</f>
        <v>0</v>
      </c>
    </row>
    <row r="489" spans="1:16" ht="13.05" customHeight="1" x14ac:dyDescent="0.2">
      <c r="A489" s="46" t="s">
        <v>205</v>
      </c>
      <c r="B489" s="46" t="s">
        <v>206</v>
      </c>
      <c r="C489" s="91">
        <v>407</v>
      </c>
      <c r="D489" s="46" t="s">
        <v>636</v>
      </c>
      <c r="E489" s="46" t="s">
        <v>205</v>
      </c>
      <c r="F489" s="46" t="s">
        <v>243</v>
      </c>
      <c r="G489" s="47" t="s">
        <v>40</v>
      </c>
      <c r="H489" s="71">
        <v>32710</v>
      </c>
      <c r="I489" s="49" t="s">
        <v>594</v>
      </c>
      <c r="J489" s="64">
        <f>VLOOKUP(H489,'Metales Pesados 2025'!H489:W978,16,FALSE)</f>
        <v>572</v>
      </c>
      <c r="K489" s="36">
        <f>VLOOKUP(H489,'Metales Pesados 2025'!H489:AJ978,29,FALSE)</f>
        <v>28</v>
      </c>
      <c r="L489" s="60">
        <f>VLOOKUP(H489,'Metales Pesados 2025'!H489:AW978,42,FALSE)</f>
        <v>551</v>
      </c>
      <c r="M489" s="36">
        <f>VLOOKUP(H489,'Metales Pesados 2025'!H489:BJ978,55,FALSE)</f>
        <v>0</v>
      </c>
      <c r="N489" s="36">
        <f>VLOOKUP(H489,'Metales Pesados 2025'!H489:BW978,68,FALSE)</f>
        <v>0</v>
      </c>
      <c r="O489" s="36">
        <f>VLOOKUP(H489,'Metales Pesados 2025'!H489:CJ978,81,FALSE)</f>
        <v>0</v>
      </c>
      <c r="P489" s="60">
        <f>VLOOKUP(H489,'Metales Pesados 2025'!H489:CW978,94,FALSE)</f>
        <v>0</v>
      </c>
    </row>
    <row r="490" spans="1:16" ht="13.05" customHeight="1" x14ac:dyDescent="0.2">
      <c r="A490" s="46" t="s">
        <v>205</v>
      </c>
      <c r="B490" s="46" t="s">
        <v>206</v>
      </c>
      <c r="C490" s="91">
        <v>407</v>
      </c>
      <c r="D490" s="46" t="s">
        <v>636</v>
      </c>
      <c r="E490" s="46" t="s">
        <v>205</v>
      </c>
      <c r="F490" s="46" t="s">
        <v>243</v>
      </c>
      <c r="G490" s="47" t="s">
        <v>59</v>
      </c>
      <c r="H490" s="71">
        <v>21486</v>
      </c>
      <c r="I490" s="49" t="s">
        <v>534</v>
      </c>
      <c r="J490" s="64">
        <f>VLOOKUP(H490,'Metales Pesados 2025'!H490:W979,16,FALSE)</f>
        <v>0</v>
      </c>
      <c r="K490" s="36">
        <f>VLOOKUP(H490,'Metales Pesados 2025'!H490:AJ979,29,FALSE)</f>
        <v>0</v>
      </c>
      <c r="L490" s="60">
        <f>VLOOKUP(H490,'Metales Pesados 2025'!H490:AW979,42,FALSE)</f>
        <v>0</v>
      </c>
      <c r="M490" s="36">
        <f>VLOOKUP(H490,'Metales Pesados 2025'!H490:BJ979,55,FALSE)</f>
        <v>0</v>
      </c>
      <c r="N490" s="36">
        <f>VLOOKUP(H490,'Metales Pesados 2025'!H490:BW979,68,FALSE)</f>
        <v>0</v>
      </c>
      <c r="O490" s="36">
        <f>VLOOKUP(H490,'Metales Pesados 2025'!H490:CJ979,81,FALSE)</f>
        <v>0</v>
      </c>
      <c r="P490" s="60">
        <f>VLOOKUP(H490,'Metales Pesados 2025'!H490:CW979,94,FALSE)</f>
        <v>0</v>
      </c>
    </row>
    <row r="491" spans="1:16" ht="13.05" customHeight="1" x14ac:dyDescent="0.2">
      <c r="A491" s="46" t="s">
        <v>22</v>
      </c>
      <c r="B491" s="46" t="s">
        <v>23</v>
      </c>
      <c r="C491" s="91">
        <v>406</v>
      </c>
      <c r="D491" s="46" t="s">
        <v>635</v>
      </c>
      <c r="E491" s="46" t="s">
        <v>22</v>
      </c>
      <c r="F491" s="46" t="s">
        <v>23</v>
      </c>
      <c r="G491" s="47" t="s">
        <v>33</v>
      </c>
      <c r="H491" s="71">
        <v>32367</v>
      </c>
      <c r="I491" s="49" t="s">
        <v>603</v>
      </c>
      <c r="J491" s="64">
        <f>VLOOKUP(H491,'Metales Pesados 2025'!H491:W980,16,FALSE)</f>
        <v>0</v>
      </c>
      <c r="K491" s="36">
        <f>VLOOKUP(H491,'Metales Pesados 2025'!H491:AJ980,29,FALSE)</f>
        <v>0</v>
      </c>
      <c r="L491" s="60">
        <f>VLOOKUP(H491,'Metales Pesados 2025'!H491:AW980,42,FALSE)</f>
        <v>0</v>
      </c>
      <c r="M491" s="36">
        <f>VLOOKUP(H491,'Metales Pesados 2025'!H491:BJ980,55,FALSE)</f>
        <v>0</v>
      </c>
      <c r="N491" s="36">
        <f>VLOOKUP(H491,'Metales Pesados 2025'!H491:BW980,68,FALSE)</f>
        <v>0</v>
      </c>
      <c r="O491" s="36">
        <f>VLOOKUP(H491,'Metales Pesados 2025'!H491:CJ980,81,FALSE)</f>
        <v>0</v>
      </c>
      <c r="P491" s="60">
        <f>VLOOKUP(H491,'Metales Pesados 2025'!H491:CW980,94,FALSE)</f>
        <v>0</v>
      </c>
    </row>
    <row r="492" spans="1:16" ht="13.05" customHeight="1" x14ac:dyDescent="0.2">
      <c r="A492" s="46" t="s">
        <v>22</v>
      </c>
      <c r="B492" s="46" t="s">
        <v>23</v>
      </c>
      <c r="C492" s="91">
        <v>406</v>
      </c>
      <c r="D492" s="46" t="s">
        <v>635</v>
      </c>
      <c r="E492" s="46" t="s">
        <v>22</v>
      </c>
      <c r="F492" s="46" t="s">
        <v>23</v>
      </c>
      <c r="G492" s="47" t="s">
        <v>33</v>
      </c>
      <c r="H492" s="71">
        <v>32534</v>
      </c>
      <c r="I492" s="49" t="s">
        <v>604</v>
      </c>
      <c r="J492" s="64">
        <f>VLOOKUP(H492,'Metales Pesados 2025'!H492:W981,16,FALSE)</f>
        <v>0</v>
      </c>
      <c r="K492" s="36">
        <f>VLOOKUP(H492,'Metales Pesados 2025'!H492:AJ981,29,FALSE)</f>
        <v>0</v>
      </c>
      <c r="L492" s="60">
        <f>VLOOKUP(H492,'Metales Pesados 2025'!H492:AW981,42,FALSE)</f>
        <v>0</v>
      </c>
      <c r="M492" s="36">
        <f>VLOOKUP(H492,'Metales Pesados 2025'!H492:BJ981,55,FALSE)</f>
        <v>0</v>
      </c>
      <c r="N492" s="36">
        <f>VLOOKUP(H492,'Metales Pesados 2025'!H492:BW981,68,FALSE)</f>
        <v>0</v>
      </c>
      <c r="O492" s="36">
        <f>VLOOKUP(H492,'Metales Pesados 2025'!H492:CJ981,81,FALSE)</f>
        <v>0</v>
      </c>
      <c r="P492" s="60">
        <f>VLOOKUP(H492,'Metales Pesados 2025'!H492:CW981,94,FALSE)</f>
        <v>0</v>
      </c>
    </row>
    <row r="493" spans="1:16" ht="13.05" customHeight="1" x14ac:dyDescent="0.2">
      <c r="A493" s="46" t="s">
        <v>22</v>
      </c>
      <c r="B493" s="46" t="s">
        <v>23</v>
      </c>
      <c r="C493" s="91">
        <v>406</v>
      </c>
      <c r="D493" s="46" t="s">
        <v>635</v>
      </c>
      <c r="E493" s="46" t="s">
        <v>22</v>
      </c>
      <c r="F493" s="46" t="s">
        <v>23</v>
      </c>
      <c r="G493" s="47" t="s">
        <v>33</v>
      </c>
      <c r="H493" s="71">
        <v>32646</v>
      </c>
      <c r="I493" s="49" t="s">
        <v>605</v>
      </c>
      <c r="J493" s="64">
        <f>VLOOKUP(H493,'Metales Pesados 2025'!H493:W982,16,FALSE)</f>
        <v>0</v>
      </c>
      <c r="K493" s="36">
        <f>VLOOKUP(H493,'Metales Pesados 2025'!H493:AJ982,29,FALSE)</f>
        <v>0</v>
      </c>
      <c r="L493" s="60">
        <f>VLOOKUP(H493,'Metales Pesados 2025'!H493:AW982,42,FALSE)</f>
        <v>0</v>
      </c>
      <c r="M493" s="36">
        <f>VLOOKUP(H493,'Metales Pesados 2025'!H493:BJ982,55,FALSE)</f>
        <v>0</v>
      </c>
      <c r="N493" s="36">
        <f>VLOOKUP(H493,'Metales Pesados 2025'!H493:BW982,68,FALSE)</f>
        <v>0</v>
      </c>
      <c r="O493" s="36">
        <f>VLOOKUP(H493,'Metales Pesados 2025'!H493:CJ982,81,FALSE)</f>
        <v>0</v>
      </c>
      <c r="P493" s="60">
        <f>VLOOKUP(H493,'Metales Pesados 2025'!H493:CW982,94,FALSE)</f>
        <v>0</v>
      </c>
    </row>
    <row r="494" spans="1:16" ht="13.05" customHeight="1" x14ac:dyDescent="0.2">
      <c r="A494" s="46" t="s">
        <v>22</v>
      </c>
      <c r="B494" s="46" t="s">
        <v>23</v>
      </c>
      <c r="C494" s="91">
        <v>406</v>
      </c>
      <c r="D494" s="46" t="s">
        <v>635</v>
      </c>
      <c r="E494" s="46" t="s">
        <v>22</v>
      </c>
      <c r="F494" s="46" t="s">
        <v>23</v>
      </c>
      <c r="G494" s="47" t="s">
        <v>33</v>
      </c>
      <c r="H494" s="71">
        <v>32517</v>
      </c>
      <c r="I494" s="49" t="s">
        <v>606</v>
      </c>
      <c r="J494" s="64">
        <f>VLOOKUP(H494,'Metales Pesados 2025'!H494:W983,16,FALSE)</f>
        <v>0</v>
      </c>
      <c r="K494" s="36">
        <f>VLOOKUP(H494,'Metales Pesados 2025'!H494:AJ983,29,FALSE)</f>
        <v>0</v>
      </c>
      <c r="L494" s="60">
        <f>VLOOKUP(H494,'Metales Pesados 2025'!H494:AW983,42,FALSE)</f>
        <v>0</v>
      </c>
      <c r="M494" s="36">
        <f>VLOOKUP(H494,'Metales Pesados 2025'!H494:BJ983,55,FALSE)</f>
        <v>0</v>
      </c>
      <c r="N494" s="36">
        <f>VLOOKUP(H494,'Metales Pesados 2025'!H494:BW983,68,FALSE)</f>
        <v>0</v>
      </c>
      <c r="O494" s="36">
        <f>VLOOKUP(H494,'Metales Pesados 2025'!H494:CJ983,81,FALSE)</f>
        <v>0</v>
      </c>
      <c r="P494" s="60">
        <f>VLOOKUP(H494,'Metales Pesados 2025'!H494:CW983,94,FALSE)</f>
        <v>0</v>
      </c>
    </row>
    <row r="495" spans="1:16" ht="13.05" customHeight="1" x14ac:dyDescent="0.2">
      <c r="A495" s="46" t="s">
        <v>205</v>
      </c>
      <c r="B495" s="46" t="s">
        <v>206</v>
      </c>
      <c r="C495" s="91">
        <v>407</v>
      </c>
      <c r="D495" s="46" t="s">
        <v>636</v>
      </c>
      <c r="E495" s="46" t="s">
        <v>205</v>
      </c>
      <c r="F495" s="46" t="s">
        <v>228</v>
      </c>
      <c r="G495" s="47" t="s">
        <v>33</v>
      </c>
      <c r="H495" s="71">
        <v>32719</v>
      </c>
      <c r="I495" s="49" t="s">
        <v>607</v>
      </c>
      <c r="J495" s="64">
        <f>VLOOKUP(H495,'Metales Pesados 2025'!H495:W984,16,FALSE)</f>
        <v>0</v>
      </c>
      <c r="K495" s="36">
        <f>VLOOKUP(H495,'Metales Pesados 2025'!H495:AJ984,29,FALSE)</f>
        <v>0</v>
      </c>
      <c r="L495" s="60">
        <f>VLOOKUP(H495,'Metales Pesados 2025'!H495:AW984,42,FALSE)</f>
        <v>0</v>
      </c>
      <c r="M495" s="36">
        <f>VLOOKUP(H495,'Metales Pesados 2025'!H495:BJ984,55,FALSE)</f>
        <v>0</v>
      </c>
      <c r="N495" s="36">
        <f>VLOOKUP(H495,'Metales Pesados 2025'!H495:BW984,68,FALSE)</f>
        <v>0</v>
      </c>
      <c r="O495" s="36">
        <f>VLOOKUP(H495,'Metales Pesados 2025'!H495:CJ984,81,FALSE)</f>
        <v>0</v>
      </c>
      <c r="P495" s="60">
        <f>VLOOKUP(H495,'Metales Pesados 2025'!H495:CW984,94,FALSE)</f>
        <v>0</v>
      </c>
    </row>
    <row r="496" spans="1:16" ht="13.05" customHeight="1" x14ac:dyDescent="0.2">
      <c r="A496" s="46" t="s">
        <v>22</v>
      </c>
      <c r="B496" s="46" t="s">
        <v>23</v>
      </c>
      <c r="C496" s="91">
        <v>406</v>
      </c>
      <c r="D496" s="46" t="s">
        <v>635</v>
      </c>
      <c r="E496" s="46" t="s">
        <v>22</v>
      </c>
      <c r="F496" s="46" t="s">
        <v>23</v>
      </c>
      <c r="G496" s="47" t="s">
        <v>33</v>
      </c>
      <c r="H496" s="71">
        <v>32745</v>
      </c>
      <c r="I496" s="49" t="s">
        <v>608</v>
      </c>
      <c r="J496" s="64">
        <f>VLOOKUP(H496,'Metales Pesados 2025'!H496:W985,16,FALSE)</f>
        <v>0</v>
      </c>
      <c r="K496" s="36">
        <f>VLOOKUP(H496,'Metales Pesados 2025'!H496:AJ985,29,FALSE)</f>
        <v>0</v>
      </c>
      <c r="L496" s="60">
        <f>VLOOKUP(H496,'Metales Pesados 2025'!H496:AW985,42,FALSE)</f>
        <v>0</v>
      </c>
      <c r="M496" s="36">
        <f>VLOOKUP(H496,'Metales Pesados 2025'!H496:BJ985,55,FALSE)</f>
        <v>0</v>
      </c>
      <c r="N496" s="36">
        <f>VLOOKUP(H496,'Metales Pesados 2025'!H496:BW985,68,FALSE)</f>
        <v>0</v>
      </c>
      <c r="O496" s="36">
        <f>VLOOKUP(H496,'Metales Pesados 2025'!H496:CJ985,81,FALSE)</f>
        <v>0</v>
      </c>
      <c r="P496" s="60">
        <f>VLOOKUP(H496,'Metales Pesados 2025'!H496:CW985,94,FALSE)</f>
        <v>0</v>
      </c>
    </row>
    <row r="497" spans="1:16" ht="13.05" customHeight="1" x14ac:dyDescent="0.2">
      <c r="A497" s="46" t="s">
        <v>205</v>
      </c>
      <c r="B497" s="46" t="s">
        <v>242</v>
      </c>
      <c r="C497" s="91">
        <v>407</v>
      </c>
      <c r="D497" s="46" t="s">
        <v>636</v>
      </c>
      <c r="E497" s="46" t="s">
        <v>205</v>
      </c>
      <c r="F497" s="46" t="s">
        <v>243</v>
      </c>
      <c r="G497" s="47" t="s">
        <v>33</v>
      </c>
      <c r="H497" s="71">
        <v>32709</v>
      </c>
      <c r="I497" s="49" t="s">
        <v>609</v>
      </c>
      <c r="J497" s="64">
        <f>VLOOKUP(H497,'Metales Pesados 2025'!H497:W986,16,FALSE)</f>
        <v>0</v>
      </c>
      <c r="K497" s="36">
        <f>VLOOKUP(H497,'Metales Pesados 2025'!H497:AJ986,29,FALSE)</f>
        <v>0</v>
      </c>
      <c r="L497" s="60">
        <f>VLOOKUP(H497,'Metales Pesados 2025'!H497:AW986,42,FALSE)</f>
        <v>0</v>
      </c>
      <c r="M497" s="36">
        <f>VLOOKUP(H497,'Metales Pesados 2025'!H497:BJ986,55,FALSE)</f>
        <v>0</v>
      </c>
      <c r="N497" s="36">
        <f>VLOOKUP(H497,'Metales Pesados 2025'!H497:BW986,68,FALSE)</f>
        <v>0</v>
      </c>
      <c r="O497" s="36">
        <f>VLOOKUP(H497,'Metales Pesados 2025'!H497:CJ986,81,FALSE)</f>
        <v>0</v>
      </c>
      <c r="P497" s="60">
        <f>VLOOKUP(H497,'Metales Pesados 2025'!H497:CW986,94,FALSE)</f>
        <v>0</v>
      </c>
    </row>
    <row r="498" spans="1:16" ht="13.05" customHeight="1" x14ac:dyDescent="0.2">
      <c r="A498" s="46" t="s">
        <v>15</v>
      </c>
      <c r="B498" s="46" t="s">
        <v>16</v>
      </c>
      <c r="C498" s="91">
        <v>401</v>
      </c>
      <c r="D498" s="46" t="s">
        <v>16</v>
      </c>
      <c r="E498" s="46" t="s">
        <v>15</v>
      </c>
      <c r="F498" s="46" t="s">
        <v>438</v>
      </c>
      <c r="G498" s="47" t="s">
        <v>33</v>
      </c>
      <c r="H498" s="71">
        <v>32465</v>
      </c>
      <c r="I498" s="49" t="s">
        <v>610</v>
      </c>
      <c r="J498" s="64">
        <f>VLOOKUP(H498,'Metales Pesados 2025'!H498:W987,16,FALSE)</f>
        <v>0</v>
      </c>
      <c r="K498" s="36">
        <f>VLOOKUP(H498,'Metales Pesados 2025'!H498:AJ987,29,FALSE)</f>
        <v>0</v>
      </c>
      <c r="L498" s="60">
        <f>VLOOKUP(H498,'Metales Pesados 2025'!H498:AW987,42,FALSE)</f>
        <v>0</v>
      </c>
      <c r="M498" s="36">
        <f>VLOOKUP(H498,'Metales Pesados 2025'!H498:BJ987,55,FALSE)</f>
        <v>0</v>
      </c>
      <c r="N498" s="36">
        <f>VLOOKUP(H498,'Metales Pesados 2025'!H498:BW987,68,FALSE)</f>
        <v>0</v>
      </c>
      <c r="O498" s="36">
        <f>VLOOKUP(H498,'Metales Pesados 2025'!H498:CJ987,81,FALSE)</f>
        <v>0</v>
      </c>
      <c r="P498" s="60">
        <f>VLOOKUP(H498,'Metales Pesados 2025'!H498:CW987,94,FALSE)</f>
        <v>0</v>
      </c>
    </row>
    <row r="499" spans="1:16" ht="13.05" customHeight="1" x14ac:dyDescent="0.2">
      <c r="A499" s="46" t="s">
        <v>15</v>
      </c>
      <c r="B499" s="46" t="s">
        <v>390</v>
      </c>
      <c r="C499" s="91">
        <v>401</v>
      </c>
      <c r="D499" s="46" t="s">
        <v>16</v>
      </c>
      <c r="E499" s="46" t="s">
        <v>15</v>
      </c>
      <c r="F499" s="46" t="s">
        <v>390</v>
      </c>
      <c r="G499" s="47" t="s">
        <v>33</v>
      </c>
      <c r="H499" s="71">
        <v>33095</v>
      </c>
      <c r="I499" s="49" t="s">
        <v>611</v>
      </c>
      <c r="J499" s="64">
        <f>VLOOKUP(H499,'Metales Pesados 2025'!H499:W988,16,FALSE)</f>
        <v>36</v>
      </c>
      <c r="K499" s="36">
        <f>VLOOKUP(H499,'Metales Pesados 2025'!H499:AJ988,29,FALSE)</f>
        <v>0</v>
      </c>
      <c r="L499" s="60">
        <f>VLOOKUP(H499,'Metales Pesados 2025'!H499:AW988,42,FALSE)</f>
        <v>24</v>
      </c>
      <c r="M499" s="36">
        <f>VLOOKUP(H499,'Metales Pesados 2025'!H499:BJ988,55,FALSE)</f>
        <v>0</v>
      </c>
      <c r="N499" s="36">
        <f>VLOOKUP(H499,'Metales Pesados 2025'!H499:BW988,68,FALSE)</f>
        <v>0</v>
      </c>
      <c r="O499" s="36">
        <f>VLOOKUP(H499,'Metales Pesados 2025'!H499:CJ988,81,FALSE)</f>
        <v>0</v>
      </c>
      <c r="P499" s="60">
        <f>VLOOKUP(H499,'Metales Pesados 2025'!H499:CW988,94,FALSE)</f>
        <v>0</v>
      </c>
    </row>
    <row r="500" spans="1:16" ht="13.05" customHeight="1" x14ac:dyDescent="0.2">
      <c r="A500" s="46" t="s">
        <v>465</v>
      </c>
      <c r="B500" s="46" t="s">
        <v>511</v>
      </c>
      <c r="C500" s="91">
        <v>404</v>
      </c>
      <c r="D500" s="46" t="s">
        <v>465</v>
      </c>
      <c r="E500" s="46" t="s">
        <v>465</v>
      </c>
      <c r="F500" s="46" t="s">
        <v>498</v>
      </c>
      <c r="G500" s="47" t="s">
        <v>33</v>
      </c>
      <c r="H500" s="71">
        <v>33130</v>
      </c>
      <c r="I500" s="49" t="s">
        <v>613</v>
      </c>
      <c r="J500" s="64">
        <f>VLOOKUP(H500,'Metales Pesados 2025'!H500:W989,16,FALSE)</f>
        <v>0</v>
      </c>
      <c r="K500" s="36">
        <f>VLOOKUP(H500,'Metales Pesados 2025'!H500:AJ989,29,FALSE)</f>
        <v>0</v>
      </c>
      <c r="L500" s="60">
        <f>VLOOKUP(H500,'Metales Pesados 2025'!H500:AW989,42,FALSE)</f>
        <v>0</v>
      </c>
      <c r="M500" s="36">
        <f>VLOOKUP(H500,'Metales Pesados 2025'!H500:BJ989,55,FALSE)</f>
        <v>0</v>
      </c>
      <c r="N500" s="36">
        <f>VLOOKUP(H500,'Metales Pesados 2025'!H500:BW989,68,FALSE)</f>
        <v>0</v>
      </c>
      <c r="O500" s="36">
        <f>VLOOKUP(H500,'Metales Pesados 2025'!H500:CJ989,81,FALSE)</f>
        <v>0</v>
      </c>
      <c r="P500" s="60">
        <f>VLOOKUP(H500,'Metales Pesados 2025'!H500:CW989,94,FALSE)</f>
        <v>0</v>
      </c>
    </row>
    <row r="501" spans="1:16" ht="13.05" customHeight="1" x14ac:dyDescent="0.2">
      <c r="A501" s="46" t="s">
        <v>205</v>
      </c>
      <c r="B501" s="46" t="s">
        <v>242</v>
      </c>
      <c r="C501" s="91">
        <v>407</v>
      </c>
      <c r="D501" s="46" t="s">
        <v>636</v>
      </c>
      <c r="E501" s="46" t="s">
        <v>205</v>
      </c>
      <c r="F501" s="46" t="s">
        <v>243</v>
      </c>
      <c r="G501" s="47" t="s">
        <v>40</v>
      </c>
      <c r="H501" s="71">
        <v>32852</v>
      </c>
      <c r="I501" s="49" t="s">
        <v>614</v>
      </c>
      <c r="J501" s="64">
        <f>VLOOKUP(H501,'Metales Pesados 2025'!H501:W990,16,FALSE)</f>
        <v>0</v>
      </c>
      <c r="K501" s="36">
        <f>VLOOKUP(H501,'Metales Pesados 2025'!H501:AJ990,29,FALSE)</f>
        <v>0</v>
      </c>
      <c r="L501" s="60">
        <f>VLOOKUP(H501,'Metales Pesados 2025'!H501:AW990,42,FALSE)</f>
        <v>0</v>
      </c>
      <c r="M501" s="36">
        <f>VLOOKUP(H501,'Metales Pesados 2025'!H501:BJ990,55,FALSE)</f>
        <v>0</v>
      </c>
      <c r="N501" s="36">
        <f>VLOOKUP(H501,'Metales Pesados 2025'!H501:BW990,68,FALSE)</f>
        <v>0</v>
      </c>
      <c r="O501" s="36">
        <f>VLOOKUP(H501,'Metales Pesados 2025'!H501:CJ990,81,FALSE)</f>
        <v>0</v>
      </c>
      <c r="P501" s="60">
        <f>VLOOKUP(H501,'Metales Pesados 2025'!H501:CW990,94,FALSE)</f>
        <v>0</v>
      </c>
    </row>
    <row r="502" spans="1:16" ht="13.05" customHeight="1" x14ac:dyDescent="0.2">
      <c r="A502" s="46" t="s">
        <v>205</v>
      </c>
      <c r="B502" s="46" t="s">
        <v>242</v>
      </c>
      <c r="C502" s="91">
        <v>407</v>
      </c>
      <c r="D502" s="46" t="s">
        <v>636</v>
      </c>
      <c r="E502" s="46" t="s">
        <v>205</v>
      </c>
      <c r="F502" s="46" t="s">
        <v>243</v>
      </c>
      <c r="G502" s="47" t="s">
        <v>33</v>
      </c>
      <c r="H502" s="71">
        <v>32851</v>
      </c>
      <c r="I502" s="49" t="s">
        <v>615</v>
      </c>
      <c r="J502" s="64">
        <f>VLOOKUP(H502,'Metales Pesados 2025'!H502:W991,16,FALSE)</f>
        <v>0</v>
      </c>
      <c r="K502" s="36">
        <f>VLOOKUP(H502,'Metales Pesados 2025'!H502:AJ991,29,FALSE)</f>
        <v>0</v>
      </c>
      <c r="L502" s="60">
        <f>VLOOKUP(H502,'Metales Pesados 2025'!H502:AW991,42,FALSE)</f>
        <v>0</v>
      </c>
      <c r="M502" s="36">
        <f>VLOOKUP(H502,'Metales Pesados 2025'!H502:BJ991,55,FALSE)</f>
        <v>0</v>
      </c>
      <c r="N502" s="36">
        <f>VLOOKUP(H502,'Metales Pesados 2025'!H502:BW991,68,FALSE)</f>
        <v>0</v>
      </c>
      <c r="O502" s="36">
        <f>VLOOKUP(H502,'Metales Pesados 2025'!H502:CJ991,81,FALSE)</f>
        <v>0</v>
      </c>
      <c r="P502" s="60">
        <f>VLOOKUP(H502,'Metales Pesados 2025'!H502:CW991,94,FALSE)</f>
        <v>0</v>
      </c>
    </row>
    <row r="503" spans="1:16" ht="13.05" customHeight="1" x14ac:dyDescent="0.2">
      <c r="A503" s="46" t="s">
        <v>15</v>
      </c>
      <c r="B503" s="46" t="s">
        <v>449</v>
      </c>
      <c r="C503" s="91">
        <v>401</v>
      </c>
      <c r="D503" s="46" t="s">
        <v>16</v>
      </c>
      <c r="E503" s="46" t="s">
        <v>15</v>
      </c>
      <c r="F503" s="46" t="s">
        <v>449</v>
      </c>
      <c r="G503" s="47" t="s">
        <v>33</v>
      </c>
      <c r="H503" s="71">
        <v>33385</v>
      </c>
      <c r="I503" s="49" t="s">
        <v>616</v>
      </c>
      <c r="J503" s="64">
        <f>VLOOKUP(H503,'Metales Pesados 2025'!H503:W992,16,FALSE)</f>
        <v>34</v>
      </c>
      <c r="K503" s="36">
        <f>VLOOKUP(H503,'Metales Pesados 2025'!H503:AJ992,29,FALSE)</f>
        <v>0</v>
      </c>
      <c r="L503" s="60">
        <f>VLOOKUP(H503,'Metales Pesados 2025'!H503:AW992,42,FALSE)</f>
        <v>31</v>
      </c>
      <c r="M503" s="36">
        <f>VLOOKUP(H503,'Metales Pesados 2025'!H503:BJ992,55,FALSE)</f>
        <v>0</v>
      </c>
      <c r="N503" s="36">
        <f>VLOOKUP(H503,'Metales Pesados 2025'!H503:BW992,68,FALSE)</f>
        <v>0</v>
      </c>
      <c r="O503" s="36">
        <f>VLOOKUP(H503,'Metales Pesados 2025'!H503:CJ992,81,FALSE)</f>
        <v>0</v>
      </c>
      <c r="P503" s="60">
        <f>VLOOKUP(H503,'Metales Pesados 2025'!H503:CW992,94,FALSE)</f>
        <v>0</v>
      </c>
    </row>
    <row r="504" spans="1:16" ht="13.05" customHeight="1" x14ac:dyDescent="0.2">
      <c r="A504" s="46" t="s">
        <v>15</v>
      </c>
      <c r="B504" s="46" t="s">
        <v>449</v>
      </c>
      <c r="C504" s="91">
        <v>401</v>
      </c>
      <c r="D504" s="46" t="s">
        <v>16</v>
      </c>
      <c r="E504" s="46" t="s">
        <v>15</v>
      </c>
      <c r="F504" s="46" t="s">
        <v>449</v>
      </c>
      <c r="G504" s="47" t="s">
        <v>33</v>
      </c>
      <c r="H504" s="71">
        <v>33384</v>
      </c>
      <c r="I504" s="49" t="s">
        <v>617</v>
      </c>
      <c r="J504" s="64">
        <f>VLOOKUP(H504,'Metales Pesados 2025'!H504:W993,16,FALSE)</f>
        <v>0</v>
      </c>
      <c r="K504" s="36">
        <f>VLOOKUP(H504,'Metales Pesados 2025'!H504:AJ993,29,FALSE)</f>
        <v>0</v>
      </c>
      <c r="L504" s="60">
        <f>VLOOKUP(H504,'Metales Pesados 2025'!H504:AW993,42,FALSE)</f>
        <v>0</v>
      </c>
      <c r="M504" s="36">
        <f>VLOOKUP(H504,'Metales Pesados 2025'!H504:BJ993,55,FALSE)</f>
        <v>0</v>
      </c>
      <c r="N504" s="36">
        <f>VLOOKUP(H504,'Metales Pesados 2025'!H504:BW993,68,FALSE)</f>
        <v>0</v>
      </c>
      <c r="O504" s="36">
        <f>VLOOKUP(H504,'Metales Pesados 2025'!H504:CJ993,81,FALSE)</f>
        <v>0</v>
      </c>
      <c r="P504" s="60">
        <f>VLOOKUP(H504,'Metales Pesados 2025'!H504:CW993,94,FALSE)</f>
        <v>0</v>
      </c>
    </row>
    <row r="505" spans="1:16" ht="13.05" customHeight="1" x14ac:dyDescent="0.2">
      <c r="A505" s="46" t="s">
        <v>465</v>
      </c>
      <c r="B505" s="46" t="s">
        <v>480</v>
      </c>
      <c r="C505" s="91">
        <v>404</v>
      </c>
      <c r="D505" s="46" t="s">
        <v>465</v>
      </c>
      <c r="E505" s="46" t="s">
        <v>465</v>
      </c>
      <c r="F505" s="46" t="s">
        <v>480</v>
      </c>
      <c r="G505" s="47" t="s">
        <v>40</v>
      </c>
      <c r="H505" s="71">
        <v>33683</v>
      </c>
      <c r="I505" s="49" t="s">
        <v>618</v>
      </c>
      <c r="J505" s="64">
        <f>VLOOKUP(H505,'Metales Pesados 2025'!H505:W994,16,FALSE)</f>
        <v>0</v>
      </c>
      <c r="K505" s="36">
        <f>VLOOKUP(H505,'Metales Pesados 2025'!H505:AJ994,29,FALSE)</f>
        <v>0</v>
      </c>
      <c r="L505" s="60">
        <f>VLOOKUP(H505,'Metales Pesados 2025'!H505:AW994,42,FALSE)</f>
        <v>0</v>
      </c>
      <c r="M505" s="36">
        <f>VLOOKUP(H505,'Metales Pesados 2025'!H505:BJ994,55,FALSE)</f>
        <v>0</v>
      </c>
      <c r="N505" s="36">
        <f>VLOOKUP(H505,'Metales Pesados 2025'!H505:BW994,68,FALSE)</f>
        <v>0</v>
      </c>
      <c r="O505" s="36">
        <f>VLOOKUP(H505,'Metales Pesados 2025'!H505:CJ994,81,FALSE)</f>
        <v>0</v>
      </c>
      <c r="P505" s="60">
        <f>VLOOKUP(H505,'Metales Pesados 2025'!H505:CW994,94,FALSE)</f>
        <v>0</v>
      </c>
    </row>
    <row r="506" spans="1:16" ht="13.05" customHeight="1" x14ac:dyDescent="0.2">
      <c r="A506" s="46" t="s">
        <v>205</v>
      </c>
      <c r="B506" s="46" t="s">
        <v>242</v>
      </c>
      <c r="C506" s="91">
        <v>407</v>
      </c>
      <c r="D506" s="46" t="s">
        <v>636</v>
      </c>
      <c r="E506" s="46" t="s">
        <v>205</v>
      </c>
      <c r="F506" s="46" t="s">
        <v>243</v>
      </c>
      <c r="G506" s="47" t="s">
        <v>31</v>
      </c>
      <c r="H506" s="71">
        <v>34149</v>
      </c>
      <c r="I506" s="49" t="s">
        <v>619</v>
      </c>
      <c r="J506" s="64">
        <f>VLOOKUP(H506,'Metales Pesados 2025'!H506:W995,16,FALSE)</f>
        <v>0</v>
      </c>
      <c r="K506" s="36">
        <f>VLOOKUP(H506,'Metales Pesados 2025'!H506:AJ995,29,FALSE)</f>
        <v>0</v>
      </c>
      <c r="L506" s="60">
        <f>VLOOKUP(H506,'Metales Pesados 2025'!H506:AW995,42,FALSE)</f>
        <v>0</v>
      </c>
      <c r="M506" s="36">
        <f>VLOOKUP(H506,'Metales Pesados 2025'!H506:BJ995,55,FALSE)</f>
        <v>0</v>
      </c>
      <c r="N506" s="36">
        <f>VLOOKUP(H506,'Metales Pesados 2025'!H506:BW995,68,FALSE)</f>
        <v>0</v>
      </c>
      <c r="O506" s="36">
        <f>VLOOKUP(H506,'Metales Pesados 2025'!H506:CJ995,81,FALSE)</f>
        <v>0</v>
      </c>
      <c r="P506" s="60">
        <f>VLOOKUP(H506,'Metales Pesados 2025'!H506:CW995,94,FALSE)</f>
        <v>0</v>
      </c>
    </row>
    <row r="507" spans="1:16" ht="13.05" customHeight="1" x14ac:dyDescent="0.2">
      <c r="A507" s="46" t="s">
        <v>205</v>
      </c>
      <c r="B507" s="46" t="s">
        <v>242</v>
      </c>
      <c r="C507" s="91">
        <v>407</v>
      </c>
      <c r="D507" s="46" t="s">
        <v>636</v>
      </c>
      <c r="E507" s="46" t="s">
        <v>205</v>
      </c>
      <c r="F507" s="46" t="s">
        <v>243</v>
      </c>
      <c r="G507" s="47" t="s">
        <v>40</v>
      </c>
      <c r="H507" s="71">
        <v>34150</v>
      </c>
      <c r="I507" s="49" t="s">
        <v>620</v>
      </c>
      <c r="J507" s="64">
        <f>VLOOKUP(H507,'Metales Pesados 2025'!H507:W996,16,FALSE)</f>
        <v>557</v>
      </c>
      <c r="K507" s="36">
        <f>VLOOKUP(H507,'Metales Pesados 2025'!H507:AJ996,29,FALSE)</f>
        <v>0</v>
      </c>
      <c r="L507" s="60">
        <f>VLOOKUP(H507,'Metales Pesados 2025'!H507:AW996,42,FALSE)</f>
        <v>520</v>
      </c>
      <c r="M507" s="36">
        <f>VLOOKUP(H507,'Metales Pesados 2025'!H507:BJ996,55,FALSE)</f>
        <v>0</v>
      </c>
      <c r="N507" s="36">
        <f>VLOOKUP(H507,'Metales Pesados 2025'!H507:BW996,68,FALSE)</f>
        <v>0</v>
      </c>
      <c r="O507" s="36">
        <f>VLOOKUP(H507,'Metales Pesados 2025'!H507:CJ996,81,FALSE)</f>
        <v>0</v>
      </c>
      <c r="P507" s="60">
        <f>VLOOKUP(H507,'Metales Pesados 2025'!H507:CW996,94,FALSE)</f>
        <v>0</v>
      </c>
    </row>
    <row r="508" spans="1:16" ht="13.05" customHeight="1" x14ac:dyDescent="0.2">
      <c r="A508" s="46" t="s">
        <v>205</v>
      </c>
      <c r="B508" s="46" t="s">
        <v>242</v>
      </c>
      <c r="C508" s="91">
        <v>407</v>
      </c>
      <c r="D508" s="46" t="s">
        <v>636</v>
      </c>
      <c r="E508" s="46" t="s">
        <v>205</v>
      </c>
      <c r="F508" s="46" t="s">
        <v>243</v>
      </c>
      <c r="G508" s="47" t="s">
        <v>33</v>
      </c>
      <c r="H508" s="71">
        <v>34151</v>
      </c>
      <c r="I508" s="49" t="s">
        <v>621</v>
      </c>
      <c r="J508" s="64">
        <f>VLOOKUP(H508,'Metales Pesados 2025'!H508:W997,16,FALSE)</f>
        <v>0</v>
      </c>
      <c r="K508" s="36">
        <f>VLOOKUP(H508,'Metales Pesados 2025'!H508:AJ997,29,FALSE)</f>
        <v>0</v>
      </c>
      <c r="L508" s="60">
        <f>VLOOKUP(H508,'Metales Pesados 2025'!H508:AW997,42,FALSE)</f>
        <v>0</v>
      </c>
      <c r="M508" s="36">
        <f>VLOOKUP(H508,'Metales Pesados 2025'!H508:BJ997,55,FALSE)</f>
        <v>0</v>
      </c>
      <c r="N508" s="36">
        <f>VLOOKUP(H508,'Metales Pesados 2025'!H508:BW997,68,FALSE)</f>
        <v>0</v>
      </c>
      <c r="O508" s="36">
        <f>VLOOKUP(H508,'Metales Pesados 2025'!H508:CJ997,81,FALSE)</f>
        <v>0</v>
      </c>
      <c r="P508" s="60">
        <f>VLOOKUP(H508,'Metales Pesados 2025'!H508:CW997,94,FALSE)</f>
        <v>0</v>
      </c>
    </row>
    <row r="509" spans="1:16" x14ac:dyDescent="0.2">
      <c r="A509" s="46" t="s">
        <v>465</v>
      </c>
      <c r="B509" s="46" t="s">
        <v>480</v>
      </c>
      <c r="C509" s="91">
        <v>404</v>
      </c>
      <c r="D509" s="46" t="s">
        <v>465</v>
      </c>
      <c r="E509" s="46" t="s">
        <v>465</v>
      </c>
      <c r="F509" s="46" t="s">
        <v>466</v>
      </c>
      <c r="G509" s="47" t="s">
        <v>623</v>
      </c>
      <c r="H509" s="71">
        <v>34507</v>
      </c>
      <c r="I509" s="49" t="s">
        <v>624</v>
      </c>
      <c r="J509" s="64">
        <f>VLOOKUP(H509,'Metales Pesados 2025'!H509:W998,16,FALSE)</f>
        <v>0</v>
      </c>
      <c r="K509" s="36">
        <f>VLOOKUP(H509,'Metales Pesados 2025'!H509:AJ998,29,FALSE)</f>
        <v>0</v>
      </c>
      <c r="L509" s="60">
        <f>VLOOKUP(H509,'Metales Pesados 2025'!H509:AW998,42,FALSE)</f>
        <v>0</v>
      </c>
      <c r="M509" s="36">
        <f>VLOOKUP(H509,'Metales Pesados 2025'!H509:BJ998,55,FALSE)</f>
        <v>0</v>
      </c>
      <c r="N509" s="36">
        <f>VLOOKUP(H509,'Metales Pesados 2025'!H509:BW998,68,FALSE)</f>
        <v>0</v>
      </c>
      <c r="O509" s="36">
        <f>VLOOKUP(H509,'Metales Pesados 2025'!H509:CJ998,81,FALSE)</f>
        <v>0</v>
      </c>
      <c r="P509" s="60">
        <f>VLOOKUP(H509,'Metales Pesados 2025'!H509:CW998,94,FALSE)</f>
        <v>0</v>
      </c>
    </row>
    <row r="510" spans="1:16" x14ac:dyDescent="0.2">
      <c r="A510" s="46" t="s">
        <v>465</v>
      </c>
      <c r="B510" s="46" t="s">
        <v>480</v>
      </c>
      <c r="C510" s="91">
        <v>404</v>
      </c>
      <c r="D510" s="46" t="s">
        <v>465</v>
      </c>
      <c r="E510" s="46" t="s">
        <v>465</v>
      </c>
      <c r="F510" s="46" t="s">
        <v>511</v>
      </c>
      <c r="G510" s="47" t="s">
        <v>623</v>
      </c>
      <c r="H510" s="71">
        <v>34501</v>
      </c>
      <c r="I510" s="49" t="s">
        <v>625</v>
      </c>
      <c r="J510" s="64">
        <f>VLOOKUP(H510,'Metales Pesados 2025'!H510:W999,16,FALSE)</f>
        <v>0</v>
      </c>
      <c r="K510" s="36">
        <f>VLOOKUP(H510,'Metales Pesados 2025'!H510:AJ999,29,FALSE)</f>
        <v>0</v>
      </c>
      <c r="L510" s="60">
        <f>VLOOKUP(H510,'Metales Pesados 2025'!H510:AW999,42,FALSE)</f>
        <v>0</v>
      </c>
      <c r="M510" s="36">
        <f>VLOOKUP(H510,'Metales Pesados 2025'!H510:BJ999,55,FALSE)</f>
        <v>0</v>
      </c>
      <c r="N510" s="36">
        <f>VLOOKUP(H510,'Metales Pesados 2025'!H510:BW999,68,FALSE)</f>
        <v>0</v>
      </c>
      <c r="O510" s="36">
        <f>VLOOKUP(H510,'Metales Pesados 2025'!H510:CJ999,81,FALSE)</f>
        <v>0</v>
      </c>
      <c r="P510" s="60">
        <f>VLOOKUP(H510,'Metales Pesados 2025'!H510:CW999,94,FALSE)</f>
        <v>0</v>
      </c>
    </row>
    <row r="511" spans="1:16" x14ac:dyDescent="0.2">
      <c r="A511" s="46" t="s">
        <v>205</v>
      </c>
      <c r="B511" s="46" t="s">
        <v>206</v>
      </c>
      <c r="C511" s="91">
        <v>407</v>
      </c>
      <c r="D511" s="46" t="s">
        <v>636</v>
      </c>
      <c r="E511" s="46" t="s">
        <v>205</v>
      </c>
      <c r="F511" s="46" t="s">
        <v>206</v>
      </c>
      <c r="G511" s="47" t="s">
        <v>623</v>
      </c>
      <c r="H511" s="71">
        <v>34472</v>
      </c>
      <c r="I511" s="49" t="s">
        <v>626</v>
      </c>
      <c r="J511" s="64">
        <f>VLOOKUP(H511,'Metales Pesados 2025'!H511:W1000,16,FALSE)</f>
        <v>0</v>
      </c>
      <c r="K511" s="36">
        <f>VLOOKUP(H511,'Metales Pesados 2025'!H511:AJ1000,29,FALSE)</f>
        <v>0</v>
      </c>
      <c r="L511" s="60">
        <f>VLOOKUP(H511,'Metales Pesados 2025'!H511:AW1000,42,FALSE)</f>
        <v>0</v>
      </c>
      <c r="M511" s="36">
        <f>VLOOKUP(H511,'Metales Pesados 2025'!H511:BJ1000,55,FALSE)</f>
        <v>0</v>
      </c>
      <c r="N511" s="36">
        <f>VLOOKUP(H511,'Metales Pesados 2025'!H511:BW1000,68,FALSE)</f>
        <v>0</v>
      </c>
      <c r="O511" s="36">
        <f>VLOOKUP(H511,'Metales Pesados 2025'!H511:CJ1000,81,FALSE)</f>
        <v>0</v>
      </c>
      <c r="P511" s="60">
        <f>VLOOKUP(H511,'Metales Pesados 2025'!H511:CW1000,94,FALSE)</f>
        <v>0</v>
      </c>
    </row>
    <row r="512" spans="1:16" x14ac:dyDescent="0.2">
      <c r="A512" s="46" t="s">
        <v>205</v>
      </c>
      <c r="B512" s="46" t="s">
        <v>206</v>
      </c>
      <c r="C512" s="91">
        <v>407</v>
      </c>
      <c r="D512" s="46" t="s">
        <v>636</v>
      </c>
      <c r="E512" s="46" t="s">
        <v>205</v>
      </c>
      <c r="F512" s="46" t="s">
        <v>206</v>
      </c>
      <c r="G512" s="47" t="s">
        <v>556</v>
      </c>
      <c r="H512" s="71">
        <v>34983</v>
      </c>
      <c r="I512" s="49" t="s">
        <v>627</v>
      </c>
      <c r="J512" s="64">
        <f>VLOOKUP(H512,'Metales Pesados 2025'!H512:W1001,16,FALSE)</f>
        <v>0</v>
      </c>
      <c r="K512" s="36">
        <f>VLOOKUP(H512,'Metales Pesados 2025'!H512:AJ1001,29,FALSE)</f>
        <v>0</v>
      </c>
      <c r="L512" s="60">
        <f>VLOOKUP(H512,'Metales Pesados 2025'!H512:AW1001,42,FALSE)</f>
        <v>0</v>
      </c>
      <c r="M512" s="36">
        <f>VLOOKUP(H512,'Metales Pesados 2025'!H512:BJ1001,55,FALSE)</f>
        <v>0</v>
      </c>
      <c r="N512" s="36">
        <f>VLOOKUP(H512,'Metales Pesados 2025'!H512:BW1001,68,FALSE)</f>
        <v>0</v>
      </c>
      <c r="O512" s="36">
        <f>VLOOKUP(H512,'Metales Pesados 2025'!H512:CJ1001,81,FALSE)</f>
        <v>0</v>
      </c>
      <c r="P512" s="60">
        <f>VLOOKUP(H512,'Metales Pesados 2025'!H512:CW1001,94,FALSE)</f>
        <v>0</v>
      </c>
    </row>
    <row r="513" spans="1:16" ht="10.199999999999999" thickBot="1" x14ac:dyDescent="0.25">
      <c r="A513" s="67" t="s">
        <v>6</v>
      </c>
      <c r="B513" s="67" t="s">
        <v>48</v>
      </c>
      <c r="C513" s="91">
        <v>400</v>
      </c>
      <c r="D513" s="46" t="s">
        <v>634</v>
      </c>
      <c r="E513" s="67" t="s">
        <v>25</v>
      </c>
      <c r="F513" s="67" t="s">
        <v>49</v>
      </c>
      <c r="G513" s="68" t="s">
        <v>40</v>
      </c>
      <c r="H513" s="75">
        <v>33980</v>
      </c>
      <c r="I513" s="69" t="s">
        <v>622</v>
      </c>
      <c r="J513" s="65">
        <f>VLOOKUP(H513,'Metales Pesados 2025'!H513:W1002,16,FALSE)</f>
        <v>0</v>
      </c>
      <c r="K513" s="66">
        <f>VLOOKUP(H513,'Metales Pesados 2025'!H513:AJ1002,29,FALSE)</f>
        <v>0</v>
      </c>
      <c r="L513" s="61">
        <f>VLOOKUP(H513,'Metales Pesados 2025'!H513:AW1002,42,FALSE)</f>
        <v>0</v>
      </c>
      <c r="M513" s="66">
        <f>VLOOKUP(H513,'Metales Pesados 2025'!H513:BJ1002,55,FALSE)</f>
        <v>0</v>
      </c>
      <c r="N513" s="66">
        <f>VLOOKUP(H513,'Metales Pesados 2025'!H513:BW1002,68,FALSE)</f>
        <v>0</v>
      </c>
      <c r="O513" s="66">
        <f>VLOOKUP(H513,'Metales Pesados 2025'!H513:CJ1002,81,FALSE)</f>
        <v>0</v>
      </c>
      <c r="P513" s="61">
        <f>VLOOKUP(H513,'Metales Pesados 2025'!H513:CW1002,94,FALSE)</f>
        <v>0</v>
      </c>
    </row>
  </sheetData>
  <autoFilter ref="A6:I513" xr:uid="{5F87C240-5F98-4A94-BDDF-CDAD9417C869}"/>
  <mergeCells count="3">
    <mergeCell ref="J4:L4"/>
    <mergeCell ref="M4:P4"/>
    <mergeCell ref="E2:I4"/>
  </mergeCells>
  <conditionalFormatting sqref="H7:H513">
    <cfRule type="duplicateValues" dxfId="1" priority="9"/>
  </conditionalFormatting>
  <conditionalFormatting sqref="H514:H1048576 H1:H6">
    <cfRule type="duplicateValues" dxfId="0" priority="5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8149-0AF8-497A-A57D-BC2E9B547E21}">
  <dimension ref="A1:S13"/>
  <sheetViews>
    <sheetView showGridLines="0" zoomScale="85" zoomScaleNormal="85" workbookViewId="0">
      <selection activeCell="G25" sqref="G25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4" width="10.77734375" style="26" customWidth="1"/>
    <col min="5" max="5" width="1.6640625" customWidth="1"/>
    <col min="6" max="6" width="6.88671875" bestFit="1" customWidth="1"/>
    <col min="7" max="7" width="31.109375" bestFit="1" customWidth="1"/>
    <col min="8" max="9" width="10.77734375" customWidth="1"/>
    <col min="10" max="10" width="1.44140625" customWidth="1"/>
    <col min="11" max="11" width="6.88671875" bestFit="1" customWidth="1"/>
    <col min="12" max="12" width="31.109375" bestFit="1" customWidth="1"/>
    <col min="13" max="14" width="10.77734375" customWidth="1"/>
    <col min="15" max="15" width="1.33203125" customWidth="1"/>
    <col min="16" max="16" width="6.88671875" bestFit="1" customWidth="1"/>
    <col min="17" max="17" width="31.109375" bestFit="1" customWidth="1"/>
    <col min="18" max="19" width="10.77734375" customWidth="1"/>
  </cols>
  <sheetData>
    <row r="1" spans="1:19" ht="21.6" thickBot="1" x14ac:dyDescent="0.45">
      <c r="A1" s="177" t="s">
        <v>581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9"/>
    </row>
    <row r="2" spans="1:19" ht="15" thickBot="1" x14ac:dyDescent="0.35"/>
    <row r="3" spans="1:19" ht="18.600000000000001" thickBot="1" x14ac:dyDescent="0.4">
      <c r="A3" s="171" t="s">
        <v>640</v>
      </c>
      <c r="B3" s="172"/>
      <c r="C3" s="172"/>
      <c r="D3" s="173"/>
      <c r="F3" s="174" t="s">
        <v>641</v>
      </c>
      <c r="G3" s="175"/>
      <c r="H3" s="175"/>
      <c r="I3" s="176"/>
      <c r="K3" s="171" t="s">
        <v>642</v>
      </c>
      <c r="L3" s="172"/>
      <c r="M3" s="172"/>
      <c r="N3" s="173"/>
      <c r="P3" s="174" t="s">
        <v>643</v>
      </c>
      <c r="Q3" s="175"/>
      <c r="R3" s="175"/>
      <c r="S3" s="176"/>
    </row>
    <row r="4" spans="1:19" ht="15" thickBot="1" x14ac:dyDescent="0.35">
      <c r="A4" s="105" t="s">
        <v>638</v>
      </c>
      <c r="B4" s="105" t="s">
        <v>639</v>
      </c>
      <c r="C4" s="103" t="s">
        <v>595</v>
      </c>
      <c r="D4" s="104" t="s">
        <v>596</v>
      </c>
      <c r="F4" s="106" t="s">
        <v>638</v>
      </c>
      <c r="G4" s="106" t="s">
        <v>639</v>
      </c>
      <c r="H4" s="107" t="s">
        <v>595</v>
      </c>
      <c r="I4" s="108" t="s">
        <v>596</v>
      </c>
      <c r="K4" s="105" t="s">
        <v>638</v>
      </c>
      <c r="L4" s="105" t="s">
        <v>639</v>
      </c>
      <c r="M4" s="103" t="s">
        <v>595</v>
      </c>
      <c r="N4" s="104" t="s">
        <v>596</v>
      </c>
      <c r="P4" s="106" t="s">
        <v>638</v>
      </c>
      <c r="Q4" s="106" t="s">
        <v>639</v>
      </c>
      <c r="R4" s="107" t="s">
        <v>595</v>
      </c>
      <c r="S4" s="108" t="s">
        <v>596</v>
      </c>
    </row>
    <row r="5" spans="1:19" x14ac:dyDescent="0.3">
      <c r="A5" s="97">
        <v>403</v>
      </c>
      <c r="B5" s="98" t="s">
        <v>631</v>
      </c>
      <c r="C5" s="94">
        <f>SUMIFS('Metales Pesados 2025'!$K$7:$K$513,'Metales Pesados 2025'!$C$7:$C$513,Trimestral!$A5) + SUMIFS('Metales Pesados 2025'!$L$7:$L$513,'Metales Pesados 2025'!$C$7:$C$513,Trimestral!$A5) + SUMIFS('Metales Pesados 2025'!$M$7:$M$513,'Metales Pesados 2025'!$C$7:$C$513,Trimestral!$A5)</f>
        <v>0</v>
      </c>
      <c r="D5" s="29">
        <f>SUMIFS('Metales Pesados 2025'!$X$7:$X$513,'Metales Pesados 2025'!$C$7:$C$513,Trimestral!$A5) + SUMIFS('Metales Pesados 2025'!$Y$7:$Y$513,'Metales Pesados 2025'!$C$7:$C$513,Trimestral!$A5) + SUMIFS('Metales Pesados 2025'!$Z$7:$Z$513,'Metales Pesados 2025'!$C$7:$C$513,Trimestral!$A5)</f>
        <v>0</v>
      </c>
      <c r="F5" s="97">
        <v>403</v>
      </c>
      <c r="G5" s="98" t="s">
        <v>631</v>
      </c>
      <c r="H5" s="94">
        <f>SUMIFS('Metales Pesados 2025'!$N$7:$N$513,'Metales Pesados 2025'!$C$7:$C$513,Trimestral!$A5) + SUMIFS('Metales Pesados 2025'!$O$7:$O$513,'Metales Pesados 2025'!$C$7:$C$513,Trimestral!$A5) + SUMIFS('Metales Pesados 2025'!$P$7:$P$513,'Metales Pesados 2025'!$C$7:$C$513,Trimestral!$A5)</f>
        <v>0</v>
      </c>
      <c r="I5" s="29">
        <f>SUMIFS('Metales Pesados 2025'!$AA$7:$AA$513,'Metales Pesados 2025'!$C$7:$C$513,Trimestral!$A5) + SUMIFS('Metales Pesados 2025'!$AB$7:$AB$513,'Metales Pesados 2025'!$C$7:$C$513,Trimestral!$A5) + SUMIFS('Metales Pesados 2025'!$AC$7:$AC$513,'Metales Pesados 2025'!$C$7:$C$513,Trimestral!$A5)</f>
        <v>0</v>
      </c>
      <c r="K5" s="97">
        <v>403</v>
      </c>
      <c r="L5" s="98" t="s">
        <v>631</v>
      </c>
      <c r="M5" s="94">
        <f>SUMIFS('Metales Pesados 2025'!$Q$7:$Q$513,'Metales Pesados 2025'!$C$7:$C$513,Trimestral!$A5) + SUMIFS('Metales Pesados 2025'!$R$7:$R$513,'Metales Pesados 2025'!$C$7:$C$513,Trimestral!$A5) + SUMIFS('Metales Pesados 2025'!$S$7:$S$513,'Metales Pesados 2025'!$C$7:$C$513,Trimestral!$A5)</f>
        <v>0</v>
      </c>
      <c r="N5" s="29">
        <f>SUMIFS('Metales Pesados 2025'!$AD$7:$AD$513,'Metales Pesados 2025'!$C$7:$C$513,Trimestral!$A5) + SUMIFS('Metales Pesados 2025'!$AE$7:$AE$513,'Metales Pesados 2025'!$C$7:$C$513,Trimestral!$A5) + SUMIFS('Metales Pesados 2025'!$AF$7:$AF$513,'Metales Pesados 2025'!$C$7:$C$513,Trimestral!$A5)</f>
        <v>0</v>
      </c>
      <c r="P5" s="97">
        <v>403</v>
      </c>
      <c r="Q5" s="98" t="s">
        <v>631</v>
      </c>
      <c r="R5" s="94">
        <f>SUMIFS('Metales Pesados 2025'!$T$7:$T$513,'Metales Pesados 2025'!$C$7:$C$513,Trimestral!$A5) + SUMIFS('Metales Pesados 2025'!$U$7:$U$513,'Metales Pesados 2025'!$C$7:$C$513,Trimestral!$A5) + SUMIFS('Metales Pesados 2025'!$V$7:$V$513,'Metales Pesados 2025'!$C$7:$C$513,Trimestral!$A5)</f>
        <v>0</v>
      </c>
      <c r="S5" s="29">
        <f>SUMIFS('Metales Pesados 2025'!$AG$7:$AG$513,'Metales Pesados 2025'!$C$7:$C$513,Trimestral!$A5) + SUMIFS('Metales Pesados 2025'!$AH$7:$AH$513,'Metales Pesados 2025'!$C$7:$C$513,Trimestral!$A5) + SUMIFS('Metales Pesados 2025'!$AI$7:$AI$513,'Metales Pesados 2025'!$C$7:$C$513,Trimestral!$A5)</f>
        <v>0</v>
      </c>
    </row>
    <row r="6" spans="1:19" x14ac:dyDescent="0.3">
      <c r="A6" s="99">
        <v>402</v>
      </c>
      <c r="B6" s="100" t="s">
        <v>632</v>
      </c>
      <c r="C6" s="95">
        <f>SUMIFS('Metales Pesados 2025'!$K$7:$K$513,'Metales Pesados 2025'!$C$7:$C$513,Trimestral!$A6) + SUMIFS('Metales Pesados 2025'!$L$7:$L$513,'Metales Pesados 2025'!$C$7:$C$513,Trimestral!$A6) + SUMIFS('Metales Pesados 2025'!$M$7:$M$513,'Metales Pesados 2025'!$C$7:$C$513,Trimestral!$A6)</f>
        <v>0</v>
      </c>
      <c r="D6" s="31">
        <f>SUMIFS('Metales Pesados 2025'!$X$7:$X$513,'Metales Pesados 2025'!$C$7:$C$513,Trimestral!$A6) + SUMIFS('Metales Pesados 2025'!$Y$7:$Y$513,'Metales Pesados 2025'!$C$7:$C$513,Trimestral!$A6) + SUMIFS('Metales Pesados 2025'!$Z$7:$Z$513,'Metales Pesados 2025'!$C$7:$C$513,Trimestral!$A6)</f>
        <v>0</v>
      </c>
      <c r="F6" s="99">
        <v>402</v>
      </c>
      <c r="G6" s="100" t="s">
        <v>632</v>
      </c>
      <c r="H6" s="95">
        <f>SUMIFS('Metales Pesados 2025'!$N$7:$N$513,'Metales Pesados 2025'!$C$7:$C$513,Trimestral!$A6) + SUMIFS('Metales Pesados 2025'!$O$7:$O$513,'Metales Pesados 2025'!$C$7:$C$513,Trimestral!$A6) + SUMIFS('Metales Pesados 2025'!$P$7:$P$513,'Metales Pesados 2025'!$C$7:$C$513,Trimestral!$A6)</f>
        <v>4</v>
      </c>
      <c r="I6" s="31">
        <f>SUMIFS('Metales Pesados 2025'!$AA$7:$AA$513,'Metales Pesados 2025'!$C$7:$C$513,Trimestral!$A6) + SUMIFS('Metales Pesados 2025'!$AB$7:$AB$513,'Metales Pesados 2025'!$C$7:$C$513,Trimestral!$A6) + SUMIFS('Metales Pesados 2025'!$AC$7:$AC$513,'Metales Pesados 2025'!$C$7:$C$513,Trimestral!$A6)</f>
        <v>0</v>
      </c>
      <c r="K6" s="99">
        <v>402</v>
      </c>
      <c r="L6" s="100" t="s">
        <v>632</v>
      </c>
      <c r="M6" s="95">
        <f>SUMIFS('Metales Pesados 2025'!$Q$7:$Q$513,'Metales Pesados 2025'!$C$7:$C$513,Trimestral!$A6) + SUMIFS('Metales Pesados 2025'!$R$7:$R$513,'Metales Pesados 2025'!$C$7:$C$513,Trimestral!$A6) + SUMIFS('Metales Pesados 2025'!$S$7:$S$513,'Metales Pesados 2025'!$C$7:$C$513,Trimestral!$A6)</f>
        <v>0</v>
      </c>
      <c r="N6" s="31">
        <f>SUMIFS('Metales Pesados 2025'!$AD$7:$AD$513,'Metales Pesados 2025'!$C$7:$C$513,Trimestral!$A6) + SUMIFS('Metales Pesados 2025'!$AE$7:$AE$513,'Metales Pesados 2025'!$C$7:$C$513,Trimestral!$A6) + SUMIFS('Metales Pesados 2025'!$AF$7:$AF$513,'Metales Pesados 2025'!$C$7:$C$513,Trimestral!$A6)</f>
        <v>0</v>
      </c>
      <c r="P6" s="99">
        <v>402</v>
      </c>
      <c r="Q6" s="100" t="s">
        <v>632</v>
      </c>
      <c r="R6" s="95">
        <f>SUMIFS('Metales Pesados 2025'!$T$7:$T$513,'Metales Pesados 2025'!$C$7:$C$513,Trimestral!$A6) + SUMIFS('Metales Pesados 2025'!$U$7:$U$513,'Metales Pesados 2025'!$C$7:$C$513,Trimestral!$A6) + SUMIFS('Metales Pesados 2025'!$V$7:$V$513,'Metales Pesados 2025'!$C$7:$C$513,Trimestral!$A6)</f>
        <v>0</v>
      </c>
      <c r="S6" s="31">
        <f>SUMIFS('Metales Pesados 2025'!$AG$7:$AG$513,'Metales Pesados 2025'!$C$7:$C$513,Trimestral!$A6) + SUMIFS('Metales Pesados 2025'!$AH$7:$AH$513,'Metales Pesados 2025'!$C$7:$C$513,Trimestral!$A6) + SUMIFS('Metales Pesados 2025'!$AI$7:$AI$513,'Metales Pesados 2025'!$C$7:$C$513,Trimestral!$A6)</f>
        <v>0</v>
      </c>
    </row>
    <row r="7" spans="1:19" x14ac:dyDescent="0.3">
      <c r="A7" s="99">
        <v>405</v>
      </c>
      <c r="B7" s="100" t="s">
        <v>633</v>
      </c>
      <c r="C7" s="95">
        <f>SUMIFS('Metales Pesados 2025'!$K$7:$K$513,'Metales Pesados 2025'!$C$7:$C$513,Trimestral!$A7) + SUMIFS('Metales Pesados 2025'!$L$7:$L$513,'Metales Pesados 2025'!$C$7:$C$513,Trimestral!$A7) + SUMIFS('Metales Pesados 2025'!$M$7:$M$513,'Metales Pesados 2025'!$C$7:$C$513,Trimestral!$A7)</f>
        <v>0</v>
      </c>
      <c r="D7" s="31">
        <f>SUMIFS('Metales Pesados 2025'!$X$7:$X$513,'Metales Pesados 2025'!$C$7:$C$513,Trimestral!$A7) + SUMIFS('Metales Pesados 2025'!$Y$7:$Y$513,'Metales Pesados 2025'!$C$7:$C$513,Trimestral!$A7) + SUMIFS('Metales Pesados 2025'!$Z$7:$Z$513,'Metales Pesados 2025'!$C$7:$C$513,Trimestral!$A7)</f>
        <v>0</v>
      </c>
      <c r="F7" s="99">
        <v>405</v>
      </c>
      <c r="G7" s="100" t="s">
        <v>633</v>
      </c>
      <c r="H7" s="95">
        <f>SUMIFS('Metales Pesados 2025'!$N$7:$N$513,'Metales Pesados 2025'!$C$7:$C$513,Trimestral!$A7) + SUMIFS('Metales Pesados 2025'!$O$7:$O$513,'Metales Pesados 2025'!$C$7:$C$513,Trimestral!$A7) + SUMIFS('Metales Pesados 2025'!$P$7:$P$513,'Metales Pesados 2025'!$C$7:$C$513,Trimestral!$A7)</f>
        <v>0</v>
      </c>
      <c r="I7" s="31">
        <f>SUMIFS('Metales Pesados 2025'!$AA$7:$AA$513,'Metales Pesados 2025'!$C$7:$C$513,Trimestral!$A7) + SUMIFS('Metales Pesados 2025'!$AB$7:$AB$513,'Metales Pesados 2025'!$C$7:$C$513,Trimestral!$A7) + SUMIFS('Metales Pesados 2025'!$AC$7:$AC$513,'Metales Pesados 2025'!$C$7:$C$513,Trimestral!$A7)</f>
        <v>0</v>
      </c>
      <c r="K7" s="99">
        <v>405</v>
      </c>
      <c r="L7" s="100" t="s">
        <v>633</v>
      </c>
      <c r="M7" s="95">
        <f>SUMIFS('Metales Pesados 2025'!$Q$7:$Q$513,'Metales Pesados 2025'!$C$7:$C$513,Trimestral!$A7) + SUMIFS('Metales Pesados 2025'!$R$7:$R$513,'Metales Pesados 2025'!$C$7:$C$513,Trimestral!$A7) + SUMIFS('Metales Pesados 2025'!$S$7:$S$513,'Metales Pesados 2025'!$C$7:$C$513,Trimestral!$A7)</f>
        <v>0</v>
      </c>
      <c r="N7" s="31">
        <f>SUMIFS('Metales Pesados 2025'!$AD$7:$AD$513,'Metales Pesados 2025'!$C$7:$C$513,Trimestral!$A7) + SUMIFS('Metales Pesados 2025'!$AE$7:$AE$513,'Metales Pesados 2025'!$C$7:$C$513,Trimestral!$A7) + SUMIFS('Metales Pesados 2025'!$AF$7:$AF$513,'Metales Pesados 2025'!$C$7:$C$513,Trimestral!$A7)</f>
        <v>0</v>
      </c>
      <c r="P7" s="99">
        <v>405</v>
      </c>
      <c r="Q7" s="100" t="s">
        <v>633</v>
      </c>
      <c r="R7" s="95">
        <f>SUMIFS('Metales Pesados 2025'!$T$7:$T$513,'Metales Pesados 2025'!$C$7:$C$513,Trimestral!$A7) + SUMIFS('Metales Pesados 2025'!$U$7:$U$513,'Metales Pesados 2025'!$C$7:$C$513,Trimestral!$A7) + SUMIFS('Metales Pesados 2025'!$V$7:$V$513,'Metales Pesados 2025'!$C$7:$C$513,Trimestral!$A7)</f>
        <v>0</v>
      </c>
      <c r="S7" s="31">
        <f>SUMIFS('Metales Pesados 2025'!$AG$7:$AG$513,'Metales Pesados 2025'!$C$7:$C$513,Trimestral!$A7) + SUMIFS('Metales Pesados 2025'!$AH$7:$AH$513,'Metales Pesados 2025'!$C$7:$C$513,Trimestral!$A7) + SUMIFS('Metales Pesados 2025'!$AI$7:$AI$513,'Metales Pesados 2025'!$C$7:$C$513,Trimestral!$A7)</f>
        <v>0</v>
      </c>
    </row>
    <row r="8" spans="1:19" x14ac:dyDescent="0.3">
      <c r="A8" s="99">
        <v>400</v>
      </c>
      <c r="B8" s="100" t="s">
        <v>634</v>
      </c>
      <c r="C8" s="95">
        <f>SUMIFS('Metales Pesados 2025'!$K$7:$K$513,'Metales Pesados 2025'!$C$7:$C$513,Trimestral!$A8) + SUMIFS('Metales Pesados 2025'!$L$7:$L$513,'Metales Pesados 2025'!$C$7:$C$513,Trimestral!$A8) + SUMIFS('Metales Pesados 2025'!$M$7:$M$513,'Metales Pesados 2025'!$C$7:$C$513,Trimestral!$A8)</f>
        <v>1959</v>
      </c>
      <c r="D8" s="31">
        <f>SUMIFS('Metales Pesados 2025'!$X$7:$X$513,'Metales Pesados 2025'!$C$7:$C$513,Trimestral!$A8) + SUMIFS('Metales Pesados 2025'!$Y$7:$Y$513,'Metales Pesados 2025'!$C$7:$C$513,Trimestral!$A8) + SUMIFS('Metales Pesados 2025'!$Z$7:$Z$513,'Metales Pesados 2025'!$C$7:$C$513,Trimestral!$A8)</f>
        <v>0</v>
      </c>
      <c r="F8" s="99">
        <v>400</v>
      </c>
      <c r="G8" s="100" t="s">
        <v>634</v>
      </c>
      <c r="H8" s="95">
        <f>SUMIFS('Metales Pesados 2025'!$N$7:$N$513,'Metales Pesados 2025'!$C$7:$C$513,Trimestral!$A8) + SUMIFS('Metales Pesados 2025'!$O$7:$O$513,'Metales Pesados 2025'!$C$7:$C$513,Trimestral!$A8) + SUMIFS('Metales Pesados 2025'!$P$7:$P$513,'Metales Pesados 2025'!$C$7:$C$513,Trimestral!$A8)</f>
        <v>1846</v>
      </c>
      <c r="I8" s="31">
        <f>SUMIFS('Metales Pesados 2025'!$AA$7:$AA$513,'Metales Pesados 2025'!$C$7:$C$513,Trimestral!$A8) + SUMIFS('Metales Pesados 2025'!$AB$7:$AB$513,'Metales Pesados 2025'!$C$7:$C$513,Trimestral!$A8) + SUMIFS('Metales Pesados 2025'!$AC$7:$AC$513,'Metales Pesados 2025'!$C$7:$C$513,Trimestral!$A8)</f>
        <v>1</v>
      </c>
      <c r="K8" s="99">
        <v>400</v>
      </c>
      <c r="L8" s="100" t="s">
        <v>634</v>
      </c>
      <c r="M8" s="95">
        <f>SUMIFS('Metales Pesados 2025'!$Q$7:$Q$513,'Metales Pesados 2025'!$C$7:$C$513,Trimestral!$A8) + SUMIFS('Metales Pesados 2025'!$R$7:$R$513,'Metales Pesados 2025'!$C$7:$C$513,Trimestral!$A8) + SUMIFS('Metales Pesados 2025'!$S$7:$S$513,'Metales Pesados 2025'!$C$7:$C$513,Trimestral!$A8)</f>
        <v>518</v>
      </c>
      <c r="N8" s="31">
        <f>SUMIFS('Metales Pesados 2025'!$AD$7:$AD$513,'Metales Pesados 2025'!$C$7:$C$513,Trimestral!$A8) + SUMIFS('Metales Pesados 2025'!$AE$7:$AE$513,'Metales Pesados 2025'!$C$7:$C$513,Trimestral!$A8) + SUMIFS('Metales Pesados 2025'!$AF$7:$AF$513,'Metales Pesados 2025'!$C$7:$C$513,Trimestral!$A8)</f>
        <v>7</v>
      </c>
      <c r="P8" s="99">
        <v>400</v>
      </c>
      <c r="Q8" s="100" t="s">
        <v>634</v>
      </c>
      <c r="R8" s="95">
        <f>SUMIFS('Metales Pesados 2025'!$T$7:$T$513,'Metales Pesados 2025'!$C$7:$C$513,Trimestral!$A8) + SUMIFS('Metales Pesados 2025'!$U$7:$U$513,'Metales Pesados 2025'!$C$7:$C$513,Trimestral!$A8) + SUMIFS('Metales Pesados 2025'!$V$7:$V$513,'Metales Pesados 2025'!$C$7:$C$513,Trimestral!$A8)</f>
        <v>0</v>
      </c>
      <c r="S8" s="31">
        <f>SUMIFS('Metales Pesados 2025'!$AG$7:$AG$513,'Metales Pesados 2025'!$C$7:$C$513,Trimestral!$A8) + SUMIFS('Metales Pesados 2025'!$AH$7:$AH$513,'Metales Pesados 2025'!$C$7:$C$513,Trimestral!$A8) + SUMIFS('Metales Pesados 2025'!$AI$7:$AI$513,'Metales Pesados 2025'!$C$7:$C$513,Trimestral!$A8)</f>
        <v>0</v>
      </c>
    </row>
    <row r="9" spans="1:19" x14ac:dyDescent="0.3">
      <c r="A9" s="99">
        <v>406</v>
      </c>
      <c r="B9" s="100" t="s">
        <v>635</v>
      </c>
      <c r="C9" s="95">
        <f>SUMIFS('Metales Pesados 2025'!$K$7:$K$513,'Metales Pesados 2025'!$C$7:$C$513,Trimestral!$A9) + SUMIFS('Metales Pesados 2025'!$L$7:$L$513,'Metales Pesados 2025'!$C$7:$C$513,Trimestral!$A9) + SUMIFS('Metales Pesados 2025'!$M$7:$M$513,'Metales Pesados 2025'!$C$7:$C$513,Trimestral!$A9)</f>
        <v>0</v>
      </c>
      <c r="D9" s="31">
        <f>SUMIFS('Metales Pesados 2025'!$X$7:$X$513,'Metales Pesados 2025'!$C$7:$C$513,Trimestral!$A9) + SUMIFS('Metales Pesados 2025'!$Y$7:$Y$513,'Metales Pesados 2025'!$C$7:$C$513,Trimestral!$A9) + SUMIFS('Metales Pesados 2025'!$Z$7:$Z$513,'Metales Pesados 2025'!$C$7:$C$513,Trimestral!$A9)</f>
        <v>0</v>
      </c>
      <c r="F9" s="99">
        <v>406</v>
      </c>
      <c r="G9" s="100" t="s">
        <v>635</v>
      </c>
      <c r="H9" s="95">
        <f>SUMIFS('Metales Pesados 2025'!$N$7:$N$513,'Metales Pesados 2025'!$C$7:$C$513,Trimestral!$A9) + SUMIFS('Metales Pesados 2025'!$O$7:$O$513,'Metales Pesados 2025'!$C$7:$C$513,Trimestral!$A9) + SUMIFS('Metales Pesados 2025'!$P$7:$P$513,'Metales Pesados 2025'!$C$7:$C$513,Trimestral!$A9)</f>
        <v>29</v>
      </c>
      <c r="I9" s="31">
        <f>SUMIFS('Metales Pesados 2025'!$AA$7:$AA$513,'Metales Pesados 2025'!$C$7:$C$513,Trimestral!$A9) + SUMIFS('Metales Pesados 2025'!$AB$7:$AB$513,'Metales Pesados 2025'!$C$7:$C$513,Trimestral!$A9) + SUMIFS('Metales Pesados 2025'!$AC$7:$AC$513,'Metales Pesados 2025'!$C$7:$C$513,Trimestral!$A9)</f>
        <v>0</v>
      </c>
      <c r="K9" s="99">
        <v>406</v>
      </c>
      <c r="L9" s="100" t="s">
        <v>635</v>
      </c>
      <c r="M9" s="95">
        <f>SUMIFS('Metales Pesados 2025'!$Q$7:$Q$513,'Metales Pesados 2025'!$C$7:$C$513,Trimestral!$A9) + SUMIFS('Metales Pesados 2025'!$R$7:$R$513,'Metales Pesados 2025'!$C$7:$C$513,Trimestral!$A9) + SUMIFS('Metales Pesados 2025'!$S$7:$S$513,'Metales Pesados 2025'!$C$7:$C$513,Trimestral!$A9)</f>
        <v>0</v>
      </c>
      <c r="N9" s="31">
        <f>SUMIFS('Metales Pesados 2025'!$AD$7:$AD$513,'Metales Pesados 2025'!$C$7:$C$513,Trimestral!$A9) + SUMIFS('Metales Pesados 2025'!$AE$7:$AE$513,'Metales Pesados 2025'!$C$7:$C$513,Trimestral!$A9) + SUMIFS('Metales Pesados 2025'!$AF$7:$AF$513,'Metales Pesados 2025'!$C$7:$C$513,Trimestral!$A9)</f>
        <v>0</v>
      </c>
      <c r="P9" s="99">
        <v>406</v>
      </c>
      <c r="Q9" s="100" t="s">
        <v>635</v>
      </c>
      <c r="R9" s="95">
        <f>SUMIFS('Metales Pesados 2025'!$T$7:$T$513,'Metales Pesados 2025'!$C$7:$C$513,Trimestral!$A9) + SUMIFS('Metales Pesados 2025'!$U$7:$U$513,'Metales Pesados 2025'!$C$7:$C$513,Trimestral!$A9) + SUMIFS('Metales Pesados 2025'!$V$7:$V$513,'Metales Pesados 2025'!$C$7:$C$513,Trimestral!$A9)</f>
        <v>0</v>
      </c>
      <c r="S9" s="31">
        <f>SUMIFS('Metales Pesados 2025'!$AG$7:$AG$513,'Metales Pesados 2025'!$C$7:$C$513,Trimestral!$A9) + SUMIFS('Metales Pesados 2025'!$AH$7:$AH$513,'Metales Pesados 2025'!$C$7:$C$513,Trimestral!$A9) + SUMIFS('Metales Pesados 2025'!$AI$7:$AI$513,'Metales Pesados 2025'!$C$7:$C$513,Trimestral!$A9)</f>
        <v>0</v>
      </c>
    </row>
    <row r="10" spans="1:19" x14ac:dyDescent="0.3">
      <c r="A10" s="99">
        <v>407</v>
      </c>
      <c r="B10" s="100" t="s">
        <v>636</v>
      </c>
      <c r="C10" s="95">
        <f>SUMIFS('Metales Pesados 2025'!$K$7:$K$513,'Metales Pesados 2025'!$C$7:$C$513,Trimestral!$A10) + SUMIFS('Metales Pesados 2025'!$L$7:$L$513,'Metales Pesados 2025'!$C$7:$C$513,Trimestral!$A10) + SUMIFS('Metales Pesados 2025'!$M$7:$M$513,'Metales Pesados 2025'!$C$7:$C$513,Trimestral!$A10)</f>
        <v>1039</v>
      </c>
      <c r="D10" s="31">
        <f>SUMIFS('Metales Pesados 2025'!$X$7:$X$513,'Metales Pesados 2025'!$C$7:$C$513,Trimestral!$A10) + SUMIFS('Metales Pesados 2025'!$Y$7:$Y$513,'Metales Pesados 2025'!$C$7:$C$513,Trimestral!$A10) + SUMIFS('Metales Pesados 2025'!$Z$7:$Z$513,'Metales Pesados 2025'!$C$7:$C$513,Trimestral!$A10)</f>
        <v>13</v>
      </c>
      <c r="F10" s="99">
        <v>407</v>
      </c>
      <c r="G10" s="100" t="s">
        <v>636</v>
      </c>
      <c r="H10" s="95">
        <f>SUMIFS('Metales Pesados 2025'!$N$7:$N$513,'Metales Pesados 2025'!$C$7:$C$513,Trimestral!$A10) + SUMIFS('Metales Pesados 2025'!$O$7:$O$513,'Metales Pesados 2025'!$C$7:$C$513,Trimestral!$A10) + SUMIFS('Metales Pesados 2025'!$P$7:$P$513,'Metales Pesados 2025'!$C$7:$C$513,Trimestral!$A10)</f>
        <v>376</v>
      </c>
      <c r="I10" s="31">
        <f>SUMIFS('Metales Pesados 2025'!$AA$7:$AA$513,'Metales Pesados 2025'!$C$7:$C$513,Trimestral!$A10) + SUMIFS('Metales Pesados 2025'!$AB$7:$AB$513,'Metales Pesados 2025'!$C$7:$C$513,Trimestral!$A10) + SUMIFS('Metales Pesados 2025'!$AC$7:$AC$513,'Metales Pesados 2025'!$C$7:$C$513,Trimestral!$A10)</f>
        <v>10</v>
      </c>
      <c r="K10" s="99">
        <v>407</v>
      </c>
      <c r="L10" s="100" t="s">
        <v>636</v>
      </c>
      <c r="M10" s="95">
        <f>SUMIFS('Metales Pesados 2025'!$Q$7:$Q$513,'Metales Pesados 2025'!$C$7:$C$513,Trimestral!$A10) + SUMIFS('Metales Pesados 2025'!$R$7:$R$513,'Metales Pesados 2025'!$C$7:$C$513,Trimestral!$A10) + SUMIFS('Metales Pesados 2025'!$S$7:$S$513,'Metales Pesados 2025'!$C$7:$C$513,Trimestral!$A10)</f>
        <v>57</v>
      </c>
      <c r="N10" s="31">
        <f>SUMIFS('Metales Pesados 2025'!$AD$7:$AD$513,'Metales Pesados 2025'!$C$7:$C$513,Trimestral!$A10) + SUMIFS('Metales Pesados 2025'!$AE$7:$AE$513,'Metales Pesados 2025'!$C$7:$C$513,Trimestral!$A10) + SUMIFS('Metales Pesados 2025'!$AF$7:$AF$513,'Metales Pesados 2025'!$C$7:$C$513,Trimestral!$A10)</f>
        <v>5</v>
      </c>
      <c r="P10" s="99">
        <v>407</v>
      </c>
      <c r="Q10" s="100" t="s">
        <v>636</v>
      </c>
      <c r="R10" s="95">
        <f>SUMIFS('Metales Pesados 2025'!$T$7:$T$513,'Metales Pesados 2025'!$C$7:$C$513,Trimestral!$A10) + SUMIFS('Metales Pesados 2025'!$U$7:$U$513,'Metales Pesados 2025'!$C$7:$C$513,Trimestral!$A10) + SUMIFS('Metales Pesados 2025'!$V$7:$V$513,'Metales Pesados 2025'!$C$7:$C$513,Trimestral!$A10)</f>
        <v>0</v>
      </c>
      <c r="S10" s="31">
        <f>SUMIFS('Metales Pesados 2025'!$AG$7:$AG$513,'Metales Pesados 2025'!$C$7:$C$513,Trimestral!$A10) + SUMIFS('Metales Pesados 2025'!$AH$7:$AH$513,'Metales Pesados 2025'!$C$7:$C$513,Trimestral!$A10) + SUMIFS('Metales Pesados 2025'!$AI$7:$AI$513,'Metales Pesados 2025'!$C$7:$C$513,Trimestral!$A10)</f>
        <v>0</v>
      </c>
    </row>
    <row r="11" spans="1:19" x14ac:dyDescent="0.3">
      <c r="A11" s="99">
        <v>401</v>
      </c>
      <c r="B11" s="100" t="s">
        <v>16</v>
      </c>
      <c r="C11" s="95">
        <f>SUMIFS('Metales Pesados 2025'!$K$7:$K$513,'Metales Pesados 2025'!$C$7:$C$513,Trimestral!$A11) + SUMIFS('Metales Pesados 2025'!$L$7:$L$513,'Metales Pesados 2025'!$C$7:$C$513,Trimestral!$A11) + SUMIFS('Metales Pesados 2025'!$M$7:$M$513,'Metales Pesados 2025'!$C$7:$C$513,Trimestral!$A11)</f>
        <v>959</v>
      </c>
      <c r="D11" s="31">
        <f>SUMIFS('Metales Pesados 2025'!$X$7:$X$513,'Metales Pesados 2025'!$C$7:$C$513,Trimestral!$A11) + SUMIFS('Metales Pesados 2025'!$Y$7:$Y$513,'Metales Pesados 2025'!$C$7:$C$513,Trimestral!$A11) + SUMIFS('Metales Pesados 2025'!$Z$7:$Z$513,'Metales Pesados 2025'!$C$7:$C$513,Trimestral!$A11)</f>
        <v>34</v>
      </c>
      <c r="F11" s="99">
        <v>401</v>
      </c>
      <c r="G11" s="100" t="s">
        <v>16</v>
      </c>
      <c r="H11" s="95">
        <f>SUMIFS('Metales Pesados 2025'!$N$7:$N$513,'Metales Pesados 2025'!$C$7:$C$513,Trimestral!$A11) + SUMIFS('Metales Pesados 2025'!$O$7:$O$513,'Metales Pesados 2025'!$C$7:$C$513,Trimestral!$A11) + SUMIFS('Metales Pesados 2025'!$P$7:$P$513,'Metales Pesados 2025'!$C$7:$C$513,Trimestral!$A11)</f>
        <v>1907</v>
      </c>
      <c r="I11" s="31">
        <f>SUMIFS('Metales Pesados 2025'!$AA$7:$AA$513,'Metales Pesados 2025'!$C$7:$C$513,Trimestral!$A11) + SUMIFS('Metales Pesados 2025'!$AB$7:$AB$513,'Metales Pesados 2025'!$C$7:$C$513,Trimestral!$A11) + SUMIFS('Metales Pesados 2025'!$AC$7:$AC$513,'Metales Pesados 2025'!$C$7:$C$513,Trimestral!$A11)</f>
        <v>67</v>
      </c>
      <c r="K11" s="99">
        <v>401</v>
      </c>
      <c r="L11" s="100" t="s">
        <v>16</v>
      </c>
      <c r="M11" s="95">
        <f>SUMIFS('Metales Pesados 2025'!$Q$7:$Q$513,'Metales Pesados 2025'!$C$7:$C$513,Trimestral!$A11) + SUMIFS('Metales Pesados 2025'!$R$7:$R$513,'Metales Pesados 2025'!$C$7:$C$513,Trimestral!$A11) + SUMIFS('Metales Pesados 2025'!$S$7:$S$513,'Metales Pesados 2025'!$C$7:$C$513,Trimestral!$A11)</f>
        <v>743</v>
      </c>
      <c r="N11" s="31">
        <f>SUMIFS('Metales Pesados 2025'!$AD$7:$AD$513,'Metales Pesados 2025'!$C$7:$C$513,Trimestral!$A11) + SUMIFS('Metales Pesados 2025'!$AE$7:$AE$513,'Metales Pesados 2025'!$C$7:$C$513,Trimestral!$A11) + SUMIFS('Metales Pesados 2025'!$AF$7:$AF$513,'Metales Pesados 2025'!$C$7:$C$513,Trimestral!$A11)</f>
        <v>14</v>
      </c>
      <c r="P11" s="99">
        <v>401</v>
      </c>
      <c r="Q11" s="100" t="s">
        <v>16</v>
      </c>
      <c r="R11" s="95">
        <f>SUMIFS('Metales Pesados 2025'!$T$7:$T$513,'Metales Pesados 2025'!$C$7:$C$513,Trimestral!$A11) + SUMIFS('Metales Pesados 2025'!$U$7:$U$513,'Metales Pesados 2025'!$C$7:$C$513,Trimestral!$A11) + SUMIFS('Metales Pesados 2025'!$V$7:$V$513,'Metales Pesados 2025'!$C$7:$C$513,Trimestral!$A11)</f>
        <v>0</v>
      </c>
      <c r="S11" s="31">
        <f>SUMIFS('Metales Pesados 2025'!$AG$7:$AG$513,'Metales Pesados 2025'!$C$7:$C$513,Trimestral!$A11) + SUMIFS('Metales Pesados 2025'!$AH$7:$AH$513,'Metales Pesados 2025'!$C$7:$C$513,Trimestral!$A11) + SUMIFS('Metales Pesados 2025'!$AI$7:$AI$513,'Metales Pesados 2025'!$C$7:$C$513,Trimestral!$A11)</f>
        <v>0</v>
      </c>
    </row>
    <row r="12" spans="1:19" ht="15" thickBot="1" x14ac:dyDescent="0.35">
      <c r="A12" s="101">
        <v>404</v>
      </c>
      <c r="B12" s="102" t="s">
        <v>465</v>
      </c>
      <c r="C12" s="96">
        <f>SUMIFS('Metales Pesados 2025'!$K$7:$K$513,'Metales Pesados 2025'!$C$7:$C$513,Trimestral!$A12) + SUMIFS('Metales Pesados 2025'!$L$7:$L$513,'Metales Pesados 2025'!$C$7:$C$513,Trimestral!$A12) + SUMIFS('Metales Pesados 2025'!$M$7:$M$513,'Metales Pesados 2025'!$C$7:$C$513,Trimestral!$A12)</f>
        <v>430</v>
      </c>
      <c r="D12" s="34">
        <f>SUMIFS('Metales Pesados 2025'!$X$7:$X$513,'Metales Pesados 2025'!$C$7:$C$513,Trimestral!$A12) + SUMIFS('Metales Pesados 2025'!$Y$7:$Y$513,'Metales Pesados 2025'!$C$7:$C$513,Trimestral!$A12) + SUMIFS('Metales Pesados 2025'!$Z$7:$Z$513,'Metales Pesados 2025'!$C$7:$C$513,Trimestral!$A12)</f>
        <v>12</v>
      </c>
      <c r="F12" s="101">
        <v>404</v>
      </c>
      <c r="G12" s="102" t="s">
        <v>465</v>
      </c>
      <c r="H12" s="96">
        <f>SUMIFS('Metales Pesados 2025'!$N$7:$N$513,'Metales Pesados 2025'!$C$7:$C$513,Trimestral!$A12) + SUMIFS('Metales Pesados 2025'!$O$7:$O$513,'Metales Pesados 2025'!$C$7:$C$513,Trimestral!$A12) + SUMIFS('Metales Pesados 2025'!$P$7:$P$513,'Metales Pesados 2025'!$C$7:$C$513,Trimestral!$A12)</f>
        <v>1442</v>
      </c>
      <c r="I12" s="34">
        <f>SUMIFS('Metales Pesados 2025'!$AA$7:$AA$513,'Metales Pesados 2025'!$C$7:$C$513,Trimestral!$A12) + SUMIFS('Metales Pesados 2025'!$AB$7:$AB$513,'Metales Pesados 2025'!$C$7:$C$513,Trimestral!$A12) + SUMIFS('Metales Pesados 2025'!$AC$7:$AC$513,'Metales Pesados 2025'!$C$7:$C$513,Trimestral!$A12)</f>
        <v>13</v>
      </c>
      <c r="K12" s="101">
        <v>404</v>
      </c>
      <c r="L12" s="102" t="s">
        <v>465</v>
      </c>
      <c r="M12" s="96">
        <f>SUMIFS('Metales Pesados 2025'!$Q$7:$Q$513,'Metales Pesados 2025'!$C$7:$C$513,Trimestral!$A12) + SUMIFS('Metales Pesados 2025'!$R$7:$R$513,'Metales Pesados 2025'!$C$7:$C$513,Trimestral!$A12) + SUMIFS('Metales Pesados 2025'!$S$7:$S$513,'Metales Pesados 2025'!$C$7:$C$513,Trimestral!$A12)</f>
        <v>0</v>
      </c>
      <c r="N12" s="34">
        <f>SUMIFS('Metales Pesados 2025'!$AD$7:$AD$513,'Metales Pesados 2025'!$C$7:$C$513,Trimestral!$A12) + SUMIFS('Metales Pesados 2025'!$AE$7:$AE$513,'Metales Pesados 2025'!$C$7:$C$513,Trimestral!$A12) + SUMIFS('Metales Pesados 2025'!$AF$7:$AF$513,'Metales Pesados 2025'!$C$7:$C$513,Trimestral!$A12)</f>
        <v>0</v>
      </c>
      <c r="P12" s="101">
        <v>404</v>
      </c>
      <c r="Q12" s="102" t="s">
        <v>465</v>
      </c>
      <c r="R12" s="96">
        <f>SUMIFS('Metales Pesados 2025'!$T$7:$T$513,'Metales Pesados 2025'!$C$7:$C$513,Trimestral!$A12) + SUMIFS('Metales Pesados 2025'!$U$7:$U$513,'Metales Pesados 2025'!$C$7:$C$513,Trimestral!$A12) + SUMIFS('Metales Pesados 2025'!$V$7:$V$513,'Metales Pesados 2025'!$C$7:$C$513,Trimestral!$A12)</f>
        <v>0</v>
      </c>
      <c r="S12" s="34">
        <f>SUMIFS('Metales Pesados 2025'!$AG$7:$AG$513,'Metales Pesados 2025'!$C$7:$C$513,Trimestral!$A12) + SUMIFS('Metales Pesados 2025'!$AH$7:$AH$513,'Metales Pesados 2025'!$C$7:$C$513,Trimestral!$A12) + SUMIFS('Metales Pesados 2025'!$AI$7:$AI$513,'Metales Pesados 2025'!$C$7:$C$513,Trimestral!$A12)</f>
        <v>0</v>
      </c>
    </row>
    <row r="13" spans="1:19" ht="15" thickBot="1" x14ac:dyDescent="0.35">
      <c r="A13" s="91"/>
      <c r="B13" s="110" t="s">
        <v>644</v>
      </c>
      <c r="C13" s="109">
        <f>SUM(C5:C12)</f>
        <v>4387</v>
      </c>
      <c r="D13" s="109">
        <f>SUM(D5:D12)</f>
        <v>59</v>
      </c>
      <c r="G13" s="110" t="s">
        <v>644</v>
      </c>
      <c r="H13" s="109">
        <f>SUM(H5:H12)</f>
        <v>5604</v>
      </c>
      <c r="I13" s="109">
        <f>SUM(I5:I12)</f>
        <v>91</v>
      </c>
      <c r="L13" s="110" t="s">
        <v>644</v>
      </c>
      <c r="M13" s="109">
        <f>SUM(M5:M12)</f>
        <v>1318</v>
      </c>
      <c r="N13" s="109">
        <f>SUM(N5:N12)</f>
        <v>26</v>
      </c>
      <c r="Q13" s="110" t="s">
        <v>644</v>
      </c>
      <c r="R13" s="109">
        <f>SUM(R5:R12)</f>
        <v>0</v>
      </c>
      <c r="S13" s="109">
        <f>SUM(S5:S12)</f>
        <v>0</v>
      </c>
    </row>
  </sheetData>
  <mergeCells count="5">
    <mergeCell ref="A3:D3"/>
    <mergeCell ref="F3:I3"/>
    <mergeCell ref="K3:N3"/>
    <mergeCell ref="P3:S3"/>
    <mergeCell ref="A1:S1"/>
  </mergeCells>
  <phoneticPr fontId="2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1ED6-FB97-4E0F-8DC0-279397D368EC}">
  <dimension ref="A1:K13"/>
  <sheetViews>
    <sheetView showGridLines="0" zoomScale="85" zoomScaleNormal="85" workbookViewId="0">
      <selection activeCell="B16" sqref="B16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3" width="12" style="26" bestFit="1" customWidth="1"/>
    <col min="4" max="4" width="14" style="26" bestFit="1" customWidth="1"/>
    <col min="5" max="5" width="18" style="26" bestFit="1" customWidth="1"/>
    <col min="6" max="6" width="11.77734375" style="26" bestFit="1" customWidth="1"/>
    <col min="7" max="7" width="13.6640625" style="26" bestFit="1" customWidth="1"/>
    <col min="8" max="8" width="18" style="26" bestFit="1" customWidth="1"/>
    <col min="9" max="9" width="11.77734375" style="26" bestFit="1" customWidth="1"/>
    <col min="10" max="10" width="13.6640625" style="26" bestFit="1" customWidth="1"/>
    <col min="11" max="11" width="18" style="26" bestFit="1" customWidth="1"/>
  </cols>
  <sheetData>
    <row r="1" spans="1:11" ht="21.6" thickBot="1" x14ac:dyDescent="0.45">
      <c r="A1" s="177" t="s">
        <v>581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</row>
    <row r="2" spans="1:11" ht="18.600000000000001" thickBot="1" x14ac:dyDescent="0.4">
      <c r="A2" s="183" t="s">
        <v>640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18.600000000000001" thickBot="1" x14ac:dyDescent="0.4">
      <c r="A3" s="113"/>
      <c r="B3" s="114"/>
      <c r="C3" s="180" t="s">
        <v>595</v>
      </c>
      <c r="D3" s="181"/>
      <c r="E3" s="182"/>
      <c r="F3" s="180" t="s">
        <v>650</v>
      </c>
      <c r="G3" s="181"/>
      <c r="H3" s="182"/>
      <c r="I3" s="180" t="s">
        <v>651</v>
      </c>
      <c r="J3" s="181"/>
      <c r="K3" s="182"/>
    </row>
    <row r="4" spans="1:11" ht="15" thickBot="1" x14ac:dyDescent="0.35">
      <c r="A4" s="105" t="s">
        <v>638</v>
      </c>
      <c r="B4" s="105" t="s">
        <v>639</v>
      </c>
      <c r="C4" s="111" t="s">
        <v>645</v>
      </c>
      <c r="D4" s="111" t="s">
        <v>647</v>
      </c>
      <c r="E4" s="111" t="s">
        <v>649</v>
      </c>
      <c r="F4" s="112" t="s">
        <v>646</v>
      </c>
      <c r="G4" s="112" t="s">
        <v>648</v>
      </c>
      <c r="H4" s="112" t="s">
        <v>649</v>
      </c>
      <c r="I4" s="136" t="s">
        <v>583</v>
      </c>
      <c r="J4" s="136" t="s">
        <v>580</v>
      </c>
      <c r="K4" s="136" t="s">
        <v>649</v>
      </c>
    </row>
    <row r="5" spans="1:11" x14ac:dyDescent="0.3">
      <c r="A5" s="97">
        <v>403</v>
      </c>
      <c r="B5" s="98" t="s">
        <v>631</v>
      </c>
      <c r="C5" s="132"/>
      <c r="D5" s="115">
        <f>SUMIFS('Metales Pesados 2025'!$K$7:$K$513,'Metales Pesados 2025'!$C$7:$C$513,'Reporte de Avance'!$A5) + SUMIFS('Metales Pesados 2025'!$L$7:$L$513,'Metales Pesados 2025'!$C$7:$C$513,'Reporte de Avance'!$A5) + SUMIFS('Metales Pesados 2025'!$M$7:$M$513,'Metales Pesados 2025'!$C$7:$C$513,'Reporte de Avance'!$A5)</f>
        <v>0</v>
      </c>
      <c r="E5" s="116">
        <f t="shared" ref="E5:E10" si="0">IFERROR(D5/C5,0)*100</f>
        <v>0</v>
      </c>
      <c r="F5" s="117"/>
      <c r="G5" s="117">
        <f>SUMIFS('Metales Pesados 2025'!$X$7:$X$513,'Metales Pesados 2025'!$C$7:$C$513,'Reporte de Avance'!$A5) + SUMIFS('Metales Pesados 2025'!$Y$7:$Y$513,'Metales Pesados 2025'!$C$7:$C$513,'Reporte de Avance'!$A5) + SUMIFS('Metales Pesados 2025'!$Z$7:$Z$513,'Metales Pesados 2025'!$C$7:$C$513,'Reporte de Avance'!$A5)</f>
        <v>0</v>
      </c>
      <c r="H5" s="118">
        <f t="shared" ref="H5:H13" si="1">IFERROR(G5/F5,0)*100</f>
        <v>0</v>
      </c>
      <c r="I5" s="137">
        <f>+C5+F5</f>
        <v>0</v>
      </c>
      <c r="J5" s="137">
        <f>+D5+G5</f>
        <v>0</v>
      </c>
      <c r="K5" s="138">
        <f t="shared" ref="K5:K13" si="2">IFERROR(J5/I5,0)*100</f>
        <v>0</v>
      </c>
    </row>
    <row r="6" spans="1:11" x14ac:dyDescent="0.3">
      <c r="A6" s="99">
        <v>402</v>
      </c>
      <c r="B6" s="100" t="s">
        <v>632</v>
      </c>
      <c r="C6" s="133"/>
      <c r="D6" s="119">
        <f>SUMIFS('Metales Pesados 2025'!$K$7:$K$513,'Metales Pesados 2025'!$C$7:$C$513,'Reporte de Avance'!$A6) + SUMIFS('Metales Pesados 2025'!$L$7:$L$513,'Metales Pesados 2025'!$C$7:$C$513,'Reporte de Avance'!$A6) + SUMIFS('Metales Pesados 2025'!$M$7:$M$513,'Metales Pesados 2025'!$C$7:$C$513,'Reporte de Avance'!$A6)</f>
        <v>0</v>
      </c>
      <c r="E6" s="120">
        <f t="shared" si="0"/>
        <v>0</v>
      </c>
      <c r="F6" s="121"/>
      <c r="G6" s="121">
        <f>SUMIFS('Metales Pesados 2025'!$X$7:$X$513,'Metales Pesados 2025'!$C$7:$C$513,'Reporte de Avance'!$A6) + SUMIFS('Metales Pesados 2025'!$Y$7:$Y$513,'Metales Pesados 2025'!$C$7:$C$513,'Reporte de Avance'!$A6) + SUMIFS('Metales Pesados 2025'!$Z$7:$Z$513,'Metales Pesados 2025'!$C$7:$C$513,'Reporte de Avance'!$A6)</f>
        <v>0</v>
      </c>
      <c r="H6" s="122">
        <f t="shared" si="1"/>
        <v>0</v>
      </c>
      <c r="I6" s="139">
        <f t="shared" ref="I6:I13" si="3">+C6+F6</f>
        <v>0</v>
      </c>
      <c r="J6" s="139">
        <f t="shared" ref="J6:J13" si="4">+D6+G6</f>
        <v>0</v>
      </c>
      <c r="K6" s="140">
        <f t="shared" si="2"/>
        <v>0</v>
      </c>
    </row>
    <row r="7" spans="1:11" x14ac:dyDescent="0.3">
      <c r="A7" s="99">
        <v>405</v>
      </c>
      <c r="B7" s="100" t="s">
        <v>633</v>
      </c>
      <c r="C7" s="133"/>
      <c r="D7" s="119">
        <f>SUMIFS('Metales Pesados 2025'!$K$7:$K$513,'Metales Pesados 2025'!$C$7:$C$513,'Reporte de Avance'!$A7) + SUMIFS('Metales Pesados 2025'!$L$7:$L$513,'Metales Pesados 2025'!$C$7:$C$513,'Reporte de Avance'!$A7) + SUMIFS('Metales Pesados 2025'!$M$7:$M$513,'Metales Pesados 2025'!$C$7:$C$513,'Reporte de Avance'!$A7)</f>
        <v>0</v>
      </c>
      <c r="E7" s="120">
        <f t="shared" si="0"/>
        <v>0</v>
      </c>
      <c r="F7" s="121"/>
      <c r="G7" s="121">
        <f>SUMIFS('Metales Pesados 2025'!$X$7:$X$513,'Metales Pesados 2025'!$C$7:$C$513,'Reporte de Avance'!$A7) + SUMIFS('Metales Pesados 2025'!$Y$7:$Y$513,'Metales Pesados 2025'!$C$7:$C$513,'Reporte de Avance'!$A7) + SUMIFS('Metales Pesados 2025'!$Z$7:$Z$513,'Metales Pesados 2025'!$C$7:$C$513,'Reporte de Avance'!$A7)</f>
        <v>0</v>
      </c>
      <c r="H7" s="122">
        <f t="shared" si="1"/>
        <v>0</v>
      </c>
      <c r="I7" s="139">
        <f t="shared" si="3"/>
        <v>0</v>
      </c>
      <c r="J7" s="139">
        <f t="shared" si="4"/>
        <v>0</v>
      </c>
      <c r="K7" s="140">
        <f t="shared" si="2"/>
        <v>0</v>
      </c>
    </row>
    <row r="8" spans="1:11" x14ac:dyDescent="0.3">
      <c r="A8" s="99">
        <v>400</v>
      </c>
      <c r="B8" s="100" t="s">
        <v>634</v>
      </c>
      <c r="C8" s="133">
        <v>7404</v>
      </c>
      <c r="D8" s="119">
        <f>SUMIFS('Metales Pesados 2025'!$K$7:$K$513,'Metales Pesados 2025'!$C$7:$C$513,'Reporte de Avance'!$A8) + SUMIFS('Metales Pesados 2025'!$L$7:$L$513,'Metales Pesados 2025'!$C$7:$C$513,'Reporte de Avance'!$A8) + SUMIFS('Metales Pesados 2025'!$M$7:$M$513,'Metales Pesados 2025'!$C$7:$C$513,'Reporte de Avance'!$A8)</f>
        <v>1959</v>
      </c>
      <c r="E8" s="120">
        <f t="shared" si="0"/>
        <v>26.458670988654781</v>
      </c>
      <c r="F8" s="121">
        <v>546</v>
      </c>
      <c r="G8" s="121">
        <f>SUMIFS('Metales Pesados 2025'!$X$7:$X$513,'Metales Pesados 2025'!$C$7:$C$513,'Reporte de Avance'!$A8) + SUMIFS('Metales Pesados 2025'!$Y$7:$Y$513,'Metales Pesados 2025'!$C$7:$C$513,'Reporte de Avance'!$A8) + SUMIFS('Metales Pesados 2025'!$Z$7:$Z$513,'Metales Pesados 2025'!$C$7:$C$513,'Reporte de Avance'!$A8)</f>
        <v>0</v>
      </c>
      <c r="H8" s="122">
        <f t="shared" si="1"/>
        <v>0</v>
      </c>
      <c r="I8" s="139">
        <f t="shared" si="3"/>
        <v>7950</v>
      </c>
      <c r="J8" s="139">
        <f t="shared" si="4"/>
        <v>1959</v>
      </c>
      <c r="K8" s="140">
        <f t="shared" si="2"/>
        <v>24.641509433962263</v>
      </c>
    </row>
    <row r="9" spans="1:11" x14ac:dyDescent="0.3">
      <c r="A9" s="99">
        <v>406</v>
      </c>
      <c r="B9" s="100" t="s">
        <v>635</v>
      </c>
      <c r="C9" s="133"/>
      <c r="D9" s="119">
        <f>SUMIFS('Metales Pesados 2025'!$K$7:$K$513,'Metales Pesados 2025'!$C$7:$C$513,'Reporte de Avance'!$A9) + SUMIFS('Metales Pesados 2025'!$L$7:$L$513,'Metales Pesados 2025'!$C$7:$C$513,'Reporte de Avance'!$A9) + SUMIFS('Metales Pesados 2025'!$M$7:$M$513,'Metales Pesados 2025'!$C$7:$C$513,'Reporte de Avance'!$A9)</f>
        <v>0</v>
      </c>
      <c r="E9" s="120">
        <f t="shared" si="0"/>
        <v>0</v>
      </c>
      <c r="F9" s="121"/>
      <c r="G9" s="121">
        <f>SUMIFS('Metales Pesados 2025'!$X$7:$X$513,'Metales Pesados 2025'!$C$7:$C$513,'Reporte de Avance'!$A9) + SUMIFS('Metales Pesados 2025'!$Y$7:$Y$513,'Metales Pesados 2025'!$C$7:$C$513,'Reporte de Avance'!$A9) + SUMIFS('Metales Pesados 2025'!$Z$7:$Z$513,'Metales Pesados 2025'!$C$7:$C$513,'Reporte de Avance'!$A9)</f>
        <v>0</v>
      </c>
      <c r="H9" s="122">
        <f t="shared" si="1"/>
        <v>0</v>
      </c>
      <c r="I9" s="139">
        <f t="shared" si="3"/>
        <v>0</v>
      </c>
      <c r="J9" s="139">
        <f t="shared" si="4"/>
        <v>0</v>
      </c>
      <c r="K9" s="140">
        <f t="shared" si="2"/>
        <v>0</v>
      </c>
    </row>
    <row r="10" spans="1:11" x14ac:dyDescent="0.3">
      <c r="A10" s="99">
        <v>407</v>
      </c>
      <c r="B10" s="100" t="s">
        <v>636</v>
      </c>
      <c r="C10" s="133">
        <v>880</v>
      </c>
      <c r="D10" s="119">
        <f>SUMIFS('Metales Pesados 2025'!$K$7:$K$513,'Metales Pesados 2025'!$C$7:$C$513,'Reporte de Avance'!$A10) + SUMIFS('Metales Pesados 2025'!$L$7:$L$513,'Metales Pesados 2025'!$C$7:$C$513,'Reporte de Avance'!$A10) + SUMIFS('Metales Pesados 2025'!$M$7:$M$513,'Metales Pesados 2025'!$C$7:$C$513,'Reporte de Avance'!$A10)</f>
        <v>1039</v>
      </c>
      <c r="E10" s="120">
        <f t="shared" si="0"/>
        <v>118.06818181818181</v>
      </c>
      <c r="F10" s="121">
        <v>200</v>
      </c>
      <c r="G10" s="121">
        <f>SUMIFS('Metales Pesados 2025'!$X$7:$X$513,'Metales Pesados 2025'!$C$7:$C$513,'Reporte de Avance'!$A10) + SUMIFS('Metales Pesados 2025'!$Y$7:$Y$513,'Metales Pesados 2025'!$C$7:$C$513,'Reporte de Avance'!$A10) + SUMIFS('Metales Pesados 2025'!$Z$7:$Z$513,'Metales Pesados 2025'!$C$7:$C$513,'Reporte de Avance'!$A10)</f>
        <v>13</v>
      </c>
      <c r="H10" s="122">
        <f t="shared" si="1"/>
        <v>6.5</v>
      </c>
      <c r="I10" s="139">
        <f t="shared" si="3"/>
        <v>1080</v>
      </c>
      <c r="J10" s="139">
        <f t="shared" si="4"/>
        <v>1052</v>
      </c>
      <c r="K10" s="140">
        <f t="shared" si="2"/>
        <v>97.407407407407405</v>
      </c>
    </row>
    <row r="11" spans="1:11" x14ac:dyDescent="0.3">
      <c r="A11" s="99">
        <v>401</v>
      </c>
      <c r="B11" s="100" t="s">
        <v>16</v>
      </c>
      <c r="C11" s="133">
        <v>2992</v>
      </c>
      <c r="D11" s="119">
        <f>SUMIFS('Metales Pesados 2025'!$K$7:$K$513,'Metales Pesados 2025'!$C$7:$C$513,'Reporte de Avance'!$A11) + SUMIFS('Metales Pesados 2025'!$L$7:$L$513,'Metales Pesados 2025'!$C$7:$C$513,'Reporte de Avance'!$A11) + SUMIFS('Metales Pesados 2025'!$M$7:$M$513,'Metales Pesados 2025'!$C$7:$C$513,'Reporte de Avance'!$A11)</f>
        <v>959</v>
      </c>
      <c r="E11" s="120">
        <f>IFERROR(D11/C11,0)*100</f>
        <v>32.05213903743315</v>
      </c>
      <c r="F11" s="121">
        <v>302</v>
      </c>
      <c r="G11" s="121">
        <f>SUMIFS('Metales Pesados 2025'!$X$7:$X$513,'Metales Pesados 2025'!$C$7:$C$513,'Reporte de Avance'!$A11) + SUMIFS('Metales Pesados 2025'!$Y$7:$Y$513,'Metales Pesados 2025'!$C$7:$C$513,'Reporte de Avance'!$A11) + SUMIFS('Metales Pesados 2025'!$Z$7:$Z$513,'Metales Pesados 2025'!$C$7:$C$513,'Reporte de Avance'!$A11)</f>
        <v>34</v>
      </c>
      <c r="H11" s="123">
        <f t="shared" si="1"/>
        <v>11.258278145695364</v>
      </c>
      <c r="I11" s="139">
        <f t="shared" si="3"/>
        <v>3294</v>
      </c>
      <c r="J11" s="139">
        <f t="shared" si="4"/>
        <v>993</v>
      </c>
      <c r="K11" s="140">
        <f t="shared" si="2"/>
        <v>30.145719489981786</v>
      </c>
    </row>
    <row r="12" spans="1:11" ht="15" thickBot="1" x14ac:dyDescent="0.35">
      <c r="A12" s="101">
        <v>404</v>
      </c>
      <c r="B12" s="102" t="s">
        <v>465</v>
      </c>
      <c r="C12" s="134"/>
      <c r="D12" s="124">
        <f>SUMIFS('Metales Pesados 2025'!$K$7:$K$513,'Metales Pesados 2025'!$C$7:$C$513,'Reporte de Avance'!$A12) + SUMIFS('Metales Pesados 2025'!$L$7:$L$513,'Metales Pesados 2025'!$C$7:$C$513,'Reporte de Avance'!$A12) + SUMIFS('Metales Pesados 2025'!$M$7:$M$513,'Metales Pesados 2025'!$C$7:$C$513,'Reporte de Avance'!$A12)</f>
        <v>430</v>
      </c>
      <c r="E12" s="125">
        <f t="shared" ref="E12:E13" si="5">IFERROR(D12/C12,0)*100</f>
        <v>0</v>
      </c>
      <c r="F12" s="126"/>
      <c r="G12" s="126">
        <f>SUMIFS('Metales Pesados 2025'!$X$7:$X$513,'Metales Pesados 2025'!$C$7:$C$513,'Reporte de Avance'!$A12) + SUMIFS('Metales Pesados 2025'!$Y$7:$Y$513,'Metales Pesados 2025'!$C$7:$C$513,'Reporte de Avance'!$A12) + SUMIFS('Metales Pesados 2025'!$Z$7:$Z$513,'Metales Pesados 2025'!$C$7:$C$513,'Reporte de Avance'!$A12)</f>
        <v>12</v>
      </c>
      <c r="H12" s="127">
        <f t="shared" si="1"/>
        <v>0</v>
      </c>
      <c r="I12" s="141">
        <f t="shared" si="3"/>
        <v>0</v>
      </c>
      <c r="J12" s="141">
        <f t="shared" si="4"/>
        <v>442</v>
      </c>
      <c r="K12" s="142">
        <f t="shared" si="2"/>
        <v>0</v>
      </c>
    </row>
    <row r="13" spans="1:11" ht="15" thickBot="1" x14ac:dyDescent="0.35">
      <c r="A13" s="91"/>
      <c r="B13" s="110" t="s">
        <v>644</v>
      </c>
      <c r="C13" s="135"/>
      <c r="D13" s="128">
        <f>SUM(D5:D12)</f>
        <v>4387</v>
      </c>
      <c r="E13" s="129">
        <f t="shared" si="5"/>
        <v>0</v>
      </c>
      <c r="F13" s="130"/>
      <c r="G13" s="130">
        <f>SUM(G5:G12)</f>
        <v>59</v>
      </c>
      <c r="H13" s="131">
        <f t="shared" si="1"/>
        <v>0</v>
      </c>
      <c r="I13" s="143">
        <f t="shared" si="3"/>
        <v>0</v>
      </c>
      <c r="J13" s="143">
        <f t="shared" si="4"/>
        <v>4446</v>
      </c>
      <c r="K13" s="144">
        <f t="shared" si="2"/>
        <v>0</v>
      </c>
    </row>
  </sheetData>
  <mergeCells count="5">
    <mergeCell ref="C3:E3"/>
    <mergeCell ref="F3:H3"/>
    <mergeCell ref="I3:K3"/>
    <mergeCell ref="A2:K2"/>
    <mergeCell ref="A1:K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83F-416F-4810-B890-1DD5D9FA80AB}">
  <dimension ref="A1:M15"/>
  <sheetViews>
    <sheetView showGridLines="0" workbookViewId="0">
      <selection activeCell="B4" sqref="B4"/>
    </sheetView>
  </sheetViews>
  <sheetFormatPr baseColWidth="10" defaultRowHeight="14.4" x14ac:dyDescent="0.3"/>
  <cols>
    <col min="1" max="1" width="19.109375" bestFit="1" customWidth="1"/>
    <col min="2" max="13" width="4.77734375" style="26" customWidth="1"/>
  </cols>
  <sheetData>
    <row r="1" spans="1:13" ht="15" thickBot="1" x14ac:dyDescent="0.35"/>
    <row r="2" spans="1:13" ht="15" thickBot="1" x14ac:dyDescent="0.35">
      <c r="B2" s="20">
        <f>SUM(B4:B14)</f>
        <v>1116</v>
      </c>
      <c r="C2" s="21">
        <f t="shared" ref="C2:M2" si="0">SUM(C4:C14)</f>
        <v>860</v>
      </c>
      <c r="D2" s="21">
        <f t="shared" si="0"/>
        <v>1335</v>
      </c>
      <c r="E2" s="21">
        <f t="shared" si="0"/>
        <v>1826</v>
      </c>
      <c r="F2" s="21">
        <f t="shared" si="0"/>
        <v>2295</v>
      </c>
      <c r="G2" s="21">
        <f t="shared" si="0"/>
        <v>1259</v>
      </c>
      <c r="H2" s="21">
        <f t="shared" si="0"/>
        <v>882</v>
      </c>
      <c r="I2" s="21">
        <f t="shared" si="0"/>
        <v>282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22">
        <f t="shared" si="0"/>
        <v>0</v>
      </c>
    </row>
    <row r="3" spans="1:13" ht="15" thickBot="1" x14ac:dyDescent="0.35">
      <c r="A3" s="35" t="s">
        <v>582</v>
      </c>
      <c r="B3" s="11" t="s">
        <v>568</v>
      </c>
      <c r="C3" s="12" t="s">
        <v>569</v>
      </c>
      <c r="D3" s="12" t="s">
        <v>570</v>
      </c>
      <c r="E3" s="12" t="s">
        <v>571</v>
      </c>
      <c r="F3" s="12" t="s">
        <v>572</v>
      </c>
      <c r="G3" s="12" t="s">
        <v>573</v>
      </c>
      <c r="H3" s="12" t="s">
        <v>574</v>
      </c>
      <c r="I3" s="12" t="s">
        <v>575</v>
      </c>
      <c r="J3" s="12" t="s">
        <v>576</v>
      </c>
      <c r="K3" s="12" t="s">
        <v>577</v>
      </c>
      <c r="L3" s="12" t="s">
        <v>578</v>
      </c>
      <c r="M3" s="13" t="s">
        <v>579</v>
      </c>
    </row>
    <row r="4" spans="1:13" x14ac:dyDescent="0.3">
      <c r="A4" s="23" t="s">
        <v>15</v>
      </c>
      <c r="B4" s="27">
        <f>SUMIFS('Metales Pesados 2025'!K$7:K$485,'Metales Pesados 2025'!$E$7:$E$485,Grafico!$A4)</f>
        <v>360</v>
      </c>
      <c r="C4" s="28">
        <f>SUMIFS('Metales Pesados 2025'!L$7:L$485,'Metales Pesados 2025'!$E$7:$E$485,Grafico!$A4)</f>
        <v>261</v>
      </c>
      <c r="D4" s="28">
        <f>SUMIFS('Metales Pesados 2025'!M$7:M$485,'Metales Pesados 2025'!$E$7:$E$485,Grafico!$A4)</f>
        <v>301</v>
      </c>
      <c r="E4" s="28">
        <f>SUMIFS('Metales Pesados 2025'!N$7:N$485,'Metales Pesados 2025'!$E$7:$E$485,Grafico!$A4)</f>
        <v>1011</v>
      </c>
      <c r="F4" s="28">
        <f>SUMIFS('Metales Pesados 2025'!O$7:O$485,'Metales Pesados 2025'!$E$7:$E$485,Grafico!$A4)</f>
        <v>407</v>
      </c>
      <c r="G4" s="28">
        <f>SUMIFS('Metales Pesados 2025'!P$7:P$485,'Metales Pesados 2025'!$E$7:$E$485,Grafico!$A4)</f>
        <v>368</v>
      </c>
      <c r="H4" s="28">
        <f>SUMIFS('Metales Pesados 2025'!Q$7:Q$485,'Metales Pesados 2025'!$E$7:$E$485,Grafico!$A4)</f>
        <v>496</v>
      </c>
      <c r="I4" s="28">
        <f>SUMIFS('Metales Pesados 2025'!R$7:R$485,'Metales Pesados 2025'!$E$7:$E$485,Grafico!$A4)</f>
        <v>109</v>
      </c>
      <c r="J4" s="28">
        <f>SUMIFS('Metales Pesados 2025'!S$7:S$485,'Metales Pesados 2025'!$E$7:$E$485,Grafico!$A4)</f>
        <v>0</v>
      </c>
      <c r="K4" s="28">
        <f>SUMIFS('Metales Pesados 2025'!T$7:T$485,'Metales Pesados 2025'!$E$7:$E$485,Grafico!$A4)</f>
        <v>0</v>
      </c>
      <c r="L4" s="28">
        <f>SUMIFS('Metales Pesados 2025'!U$7:U$485,'Metales Pesados 2025'!$E$7:$E$485,Grafico!$A4)</f>
        <v>0</v>
      </c>
      <c r="M4" s="29">
        <f>SUMIFS('Metales Pesados 2025'!V$7:V$485,'Metales Pesados 2025'!$E$7:$E$485,Grafico!$A4)</f>
        <v>0</v>
      </c>
    </row>
    <row r="5" spans="1:13" x14ac:dyDescent="0.3">
      <c r="A5" s="24" t="s">
        <v>465</v>
      </c>
      <c r="B5" s="30">
        <f>SUMIFS('Metales Pesados 2025'!K$7:K$485,'Metales Pesados 2025'!$E$7:$E$485,Grafico!$A5)</f>
        <v>0</v>
      </c>
      <c r="C5" s="26">
        <f>SUMIFS('Metales Pesados 2025'!L$7:L$485,'Metales Pesados 2025'!$E$7:$E$485,Grafico!$A5)</f>
        <v>0</v>
      </c>
      <c r="D5" s="26">
        <f>SUMIFS('Metales Pesados 2025'!M$7:M$485,'Metales Pesados 2025'!$E$7:$E$485,Grafico!$A5)</f>
        <v>430</v>
      </c>
      <c r="E5" s="26">
        <f>SUMIFS('Metales Pesados 2025'!N$7:N$485,'Metales Pesados 2025'!$E$7:$E$485,Grafico!$A5)</f>
        <v>206</v>
      </c>
      <c r="F5" s="26">
        <f>SUMIFS('Metales Pesados 2025'!O$7:O$485,'Metales Pesados 2025'!$E$7:$E$485,Grafico!$A5)</f>
        <v>909</v>
      </c>
      <c r="G5" s="26">
        <f>SUMIFS('Metales Pesados 2025'!P$7:P$485,'Metales Pesados 2025'!$E$7:$E$485,Grafico!$A5)</f>
        <v>327</v>
      </c>
      <c r="H5" s="26">
        <f>SUMIFS('Metales Pesados 2025'!Q$7:Q$485,'Metales Pesados 2025'!$E$7:$E$485,Grafico!$A5)</f>
        <v>0</v>
      </c>
      <c r="I5" s="26">
        <f>SUMIFS('Metales Pesados 2025'!R$7:R$485,'Metales Pesados 2025'!$E$7:$E$485,Grafico!$A5)</f>
        <v>0</v>
      </c>
      <c r="J5" s="26">
        <f>SUMIFS('Metales Pesados 2025'!S$7:S$485,'Metales Pesados 2025'!$E$7:$E$485,Grafico!$A5)</f>
        <v>0</v>
      </c>
      <c r="K5" s="26">
        <f>SUMIFS('Metales Pesados 2025'!T$7:T$485,'Metales Pesados 2025'!$E$7:$E$485,Grafico!$A5)</f>
        <v>0</v>
      </c>
      <c r="L5" s="26">
        <f>SUMIFS('Metales Pesados 2025'!U$7:U$485,'Metales Pesados 2025'!$E$7:$E$485,Grafico!$A5)</f>
        <v>0</v>
      </c>
      <c r="M5" s="31">
        <f>SUMIFS('Metales Pesados 2025'!V$7:V$485,'Metales Pesados 2025'!$E$7:$E$485,Grafico!$A5)</f>
        <v>0</v>
      </c>
    </row>
    <row r="6" spans="1:13" x14ac:dyDescent="0.3">
      <c r="A6" s="24" t="s">
        <v>559</v>
      </c>
      <c r="B6" s="30">
        <f>SUMIFS('Metales Pesados 2025'!K$7:K$485,'Metales Pesados 2025'!$E$7:$E$485,Grafico!$A6)</f>
        <v>0</v>
      </c>
      <c r="C6" s="26">
        <f>SUMIFS('Metales Pesados 2025'!L$7:L$485,'Metales Pesados 2025'!$E$7:$E$485,Grafico!$A6)</f>
        <v>0</v>
      </c>
      <c r="D6" s="26">
        <f>SUMIFS('Metales Pesados 2025'!M$7:M$485,'Metales Pesados 2025'!$E$7:$E$485,Grafico!$A6)</f>
        <v>0</v>
      </c>
      <c r="E6" s="26">
        <f>SUMIFS('Metales Pesados 2025'!N$7:N$485,'Metales Pesados 2025'!$E$7:$E$485,Grafico!$A6)</f>
        <v>0</v>
      </c>
      <c r="F6" s="26">
        <f>SUMIFS('Metales Pesados 2025'!O$7:O$485,'Metales Pesados 2025'!$E$7:$E$485,Grafico!$A6)</f>
        <v>0</v>
      </c>
      <c r="G6" s="26">
        <f>SUMIFS('Metales Pesados 2025'!P$7:P$485,'Metales Pesados 2025'!$E$7:$E$485,Grafico!$A6)</f>
        <v>0</v>
      </c>
      <c r="H6" s="26">
        <f>SUMIFS('Metales Pesados 2025'!Q$7:Q$485,'Metales Pesados 2025'!$E$7:$E$485,Grafico!$A6)</f>
        <v>0</v>
      </c>
      <c r="I6" s="26">
        <f>SUMIFS('Metales Pesados 2025'!R$7:R$485,'Metales Pesados 2025'!$E$7:$E$485,Grafico!$A6)</f>
        <v>0</v>
      </c>
      <c r="J6" s="26">
        <f>SUMIFS('Metales Pesados 2025'!S$7:S$485,'Metales Pesados 2025'!$E$7:$E$485,Grafico!$A6)</f>
        <v>0</v>
      </c>
      <c r="K6" s="26">
        <f>SUMIFS('Metales Pesados 2025'!T$7:T$485,'Metales Pesados 2025'!$E$7:$E$485,Grafico!$A6)</f>
        <v>0</v>
      </c>
      <c r="L6" s="26">
        <f>SUMIFS('Metales Pesados 2025'!U$7:U$485,'Metales Pesados 2025'!$E$7:$E$485,Grafico!$A6)</f>
        <v>0</v>
      </c>
      <c r="M6" s="31">
        <f>SUMIFS('Metales Pesados 2025'!V$7:V$485,'Metales Pesados 2025'!$E$7:$E$485,Grafico!$A6)</f>
        <v>0</v>
      </c>
    </row>
    <row r="7" spans="1:13" x14ac:dyDescent="0.3">
      <c r="A7" s="24" t="s">
        <v>205</v>
      </c>
      <c r="B7" s="30">
        <f>SUMIFS('Metales Pesados 2025'!K$7:K$485,'Metales Pesados 2025'!$E$7:$E$485,Grafico!$A7)</f>
        <v>0</v>
      </c>
      <c r="C7" s="26">
        <f>SUMIFS('Metales Pesados 2025'!L$7:L$485,'Metales Pesados 2025'!$E$7:$E$485,Grafico!$A7)</f>
        <v>0</v>
      </c>
      <c r="D7" s="26">
        <f>SUMIFS('Metales Pesados 2025'!M$7:M$485,'Metales Pesados 2025'!$E$7:$E$485,Grafico!$A7)</f>
        <v>0</v>
      </c>
      <c r="E7" s="26">
        <f>SUMIFS('Metales Pesados 2025'!N$7:N$485,'Metales Pesados 2025'!$E$7:$E$485,Grafico!$A7)</f>
        <v>66</v>
      </c>
      <c r="F7" s="26">
        <f>SUMIFS('Metales Pesados 2025'!O$7:O$485,'Metales Pesados 2025'!$E$7:$E$485,Grafico!$A7)</f>
        <v>3</v>
      </c>
      <c r="G7" s="26">
        <f>SUMIFS('Metales Pesados 2025'!P$7:P$485,'Metales Pesados 2025'!$E$7:$E$485,Grafico!$A7)</f>
        <v>233</v>
      </c>
      <c r="H7" s="26">
        <f>SUMIFS('Metales Pesados 2025'!Q$7:Q$485,'Metales Pesados 2025'!$E$7:$E$485,Grafico!$A7)</f>
        <v>39</v>
      </c>
      <c r="I7" s="26">
        <f>SUMIFS('Metales Pesados 2025'!R$7:R$485,'Metales Pesados 2025'!$E$7:$E$485,Grafico!$A7)</f>
        <v>2</v>
      </c>
      <c r="J7" s="26">
        <f>SUMIFS('Metales Pesados 2025'!S$7:S$485,'Metales Pesados 2025'!$E$7:$E$485,Grafico!$A7)</f>
        <v>0</v>
      </c>
      <c r="K7" s="26">
        <f>SUMIFS('Metales Pesados 2025'!T$7:T$485,'Metales Pesados 2025'!$E$7:$E$485,Grafico!$A7)</f>
        <v>0</v>
      </c>
      <c r="L7" s="26">
        <f>SUMIFS('Metales Pesados 2025'!U$7:U$485,'Metales Pesados 2025'!$E$7:$E$485,Grafico!$A7)</f>
        <v>0</v>
      </c>
      <c r="M7" s="31">
        <f>SUMIFS('Metales Pesados 2025'!V$7:V$485,'Metales Pesados 2025'!$E$7:$E$485,Grafico!$A7)</f>
        <v>0</v>
      </c>
    </row>
    <row r="8" spans="1:13" x14ac:dyDescent="0.3">
      <c r="A8" s="24" t="s">
        <v>25</v>
      </c>
      <c r="B8" s="30">
        <f>SUMIFS('Metales Pesados 2025'!K$7:K$485,'Metales Pesados 2025'!$E$7:$E$485,Grafico!$A8)</f>
        <v>0</v>
      </c>
      <c r="C8" s="26">
        <f>SUMIFS('Metales Pesados 2025'!L$7:L$485,'Metales Pesados 2025'!$E$7:$E$485,Grafico!$A8)</f>
        <v>100</v>
      </c>
      <c r="D8" s="26">
        <f>SUMIFS('Metales Pesados 2025'!M$7:M$485,'Metales Pesados 2025'!$E$7:$E$485,Grafico!$A8)</f>
        <v>83</v>
      </c>
      <c r="E8" s="26">
        <f>SUMIFS('Metales Pesados 2025'!N$7:N$485,'Metales Pesados 2025'!$E$7:$E$485,Grafico!$A8)</f>
        <v>35</v>
      </c>
      <c r="F8" s="26">
        <f>SUMIFS('Metales Pesados 2025'!O$7:O$485,'Metales Pesados 2025'!$E$7:$E$485,Grafico!$A8)</f>
        <v>7</v>
      </c>
      <c r="G8" s="26">
        <f>SUMIFS('Metales Pesados 2025'!P$7:P$485,'Metales Pesados 2025'!$E$7:$E$485,Grafico!$A8)</f>
        <v>106</v>
      </c>
      <c r="H8" s="26">
        <f>SUMIFS('Metales Pesados 2025'!Q$7:Q$485,'Metales Pesados 2025'!$E$7:$E$485,Grafico!$A8)</f>
        <v>135</v>
      </c>
      <c r="I8" s="26">
        <f>SUMIFS('Metales Pesados 2025'!R$7:R$485,'Metales Pesados 2025'!$E$7:$E$485,Grafico!$A8)</f>
        <v>72</v>
      </c>
      <c r="J8" s="26">
        <f>SUMIFS('Metales Pesados 2025'!S$7:S$485,'Metales Pesados 2025'!$E$7:$E$485,Grafico!$A8)</f>
        <v>0</v>
      </c>
      <c r="K8" s="26">
        <f>SUMIFS('Metales Pesados 2025'!T$7:T$485,'Metales Pesados 2025'!$E$7:$E$485,Grafico!$A8)</f>
        <v>0</v>
      </c>
      <c r="L8" s="26">
        <f>SUMIFS('Metales Pesados 2025'!U$7:U$485,'Metales Pesados 2025'!$E$7:$E$485,Grafico!$A8)</f>
        <v>0</v>
      </c>
      <c r="M8" s="31">
        <f>SUMIFS('Metales Pesados 2025'!V$7:V$485,'Metales Pesados 2025'!$E$7:$E$485,Grafico!$A8)</f>
        <v>0</v>
      </c>
    </row>
    <row r="9" spans="1:13" x14ac:dyDescent="0.3">
      <c r="A9" s="24" t="s">
        <v>19</v>
      </c>
      <c r="B9" s="30">
        <f>SUMIFS('Metales Pesados 2025'!K$7:K$485,'Metales Pesados 2025'!$E$7:$E$485,Grafico!$A9)</f>
        <v>0</v>
      </c>
      <c r="C9" s="26">
        <f>SUMIFS('Metales Pesados 2025'!L$7:L$485,'Metales Pesados 2025'!$E$7:$E$485,Grafico!$A9)</f>
        <v>0</v>
      </c>
      <c r="D9" s="26">
        <f>SUMIFS('Metales Pesados 2025'!M$7:M$485,'Metales Pesados 2025'!$E$7:$E$485,Grafico!$A9)</f>
        <v>166</v>
      </c>
      <c r="E9" s="26">
        <f>SUMIFS('Metales Pesados 2025'!N$7:N$485,'Metales Pesados 2025'!$E$7:$E$485,Grafico!$A9)</f>
        <v>374</v>
      </c>
      <c r="F9" s="26">
        <f>SUMIFS('Metales Pesados 2025'!O$7:O$485,'Metales Pesados 2025'!$E$7:$E$485,Grafico!$A9)</f>
        <v>426</v>
      </c>
      <c r="G9" s="26">
        <f>SUMIFS('Metales Pesados 2025'!P$7:P$485,'Metales Pesados 2025'!$E$7:$E$485,Grafico!$A9)</f>
        <v>73</v>
      </c>
      <c r="H9" s="26">
        <f>SUMIFS('Metales Pesados 2025'!Q$7:Q$485,'Metales Pesados 2025'!$E$7:$E$485,Grafico!$A9)</f>
        <v>6</v>
      </c>
      <c r="I9" s="26">
        <f>SUMIFS('Metales Pesados 2025'!R$7:R$485,'Metales Pesados 2025'!$E$7:$E$485,Grafico!$A9)</f>
        <v>4</v>
      </c>
      <c r="J9" s="26">
        <f>SUMIFS('Metales Pesados 2025'!S$7:S$485,'Metales Pesados 2025'!$E$7:$E$485,Grafico!$A9)</f>
        <v>0</v>
      </c>
      <c r="K9" s="26">
        <f>SUMIFS('Metales Pesados 2025'!T$7:T$485,'Metales Pesados 2025'!$E$7:$E$485,Grafico!$A9)</f>
        <v>0</v>
      </c>
      <c r="L9" s="26">
        <f>SUMIFS('Metales Pesados 2025'!U$7:U$485,'Metales Pesados 2025'!$E$7:$E$485,Grafico!$A9)</f>
        <v>0</v>
      </c>
      <c r="M9" s="31">
        <f>SUMIFS('Metales Pesados 2025'!V$7:V$485,'Metales Pesados 2025'!$E$7:$E$485,Grafico!$A9)</f>
        <v>0</v>
      </c>
    </row>
    <row r="10" spans="1:13" x14ac:dyDescent="0.3">
      <c r="A10" s="24" t="s">
        <v>561</v>
      </c>
      <c r="B10" s="30">
        <f>SUMIFS('Metales Pesados 2025'!K$7:K$485,'Metales Pesados 2025'!$E$7:$E$485,Grafico!$A10)</f>
        <v>0</v>
      </c>
      <c r="C10" s="26">
        <f>SUMIFS('Metales Pesados 2025'!L$7:L$485,'Metales Pesados 2025'!$E$7:$E$485,Grafico!$A10)</f>
        <v>0</v>
      </c>
      <c r="D10" s="26">
        <f>SUMIFS('Metales Pesados 2025'!M$7:M$485,'Metales Pesados 2025'!$E$7:$E$485,Grafico!$A10)</f>
        <v>0</v>
      </c>
      <c r="E10" s="26">
        <f>SUMIFS('Metales Pesados 2025'!N$7:N$485,'Metales Pesados 2025'!$E$7:$E$485,Grafico!$A10)</f>
        <v>0</v>
      </c>
      <c r="F10" s="26">
        <f>SUMIFS('Metales Pesados 2025'!O$7:O$485,'Metales Pesados 2025'!$E$7:$E$485,Grafico!$A10)</f>
        <v>0</v>
      </c>
      <c r="G10" s="26">
        <f>SUMIFS('Metales Pesados 2025'!P$7:P$485,'Metales Pesados 2025'!$E$7:$E$485,Grafico!$A10)</f>
        <v>0</v>
      </c>
      <c r="H10" s="26">
        <f>SUMIFS('Metales Pesados 2025'!Q$7:Q$485,'Metales Pesados 2025'!$E$7:$E$485,Grafico!$A10)</f>
        <v>0</v>
      </c>
      <c r="I10" s="26">
        <f>SUMIFS('Metales Pesados 2025'!R$7:R$485,'Metales Pesados 2025'!$E$7:$E$485,Grafico!$A10)</f>
        <v>0</v>
      </c>
      <c r="J10" s="26">
        <f>SUMIFS('Metales Pesados 2025'!S$7:S$485,'Metales Pesados 2025'!$E$7:$E$485,Grafico!$A10)</f>
        <v>0</v>
      </c>
      <c r="K10" s="26">
        <f>SUMIFS('Metales Pesados 2025'!T$7:T$485,'Metales Pesados 2025'!$E$7:$E$485,Grafico!$A10)</f>
        <v>0</v>
      </c>
      <c r="L10" s="26">
        <f>SUMIFS('Metales Pesados 2025'!U$7:U$485,'Metales Pesados 2025'!$E$7:$E$485,Grafico!$A10)</f>
        <v>0</v>
      </c>
      <c r="M10" s="31">
        <f>SUMIFS('Metales Pesados 2025'!V$7:V$485,'Metales Pesados 2025'!$E$7:$E$485,Grafico!$A10)</f>
        <v>0</v>
      </c>
    </row>
    <row r="11" spans="1:13" x14ac:dyDescent="0.3">
      <c r="A11" s="24" t="s">
        <v>8</v>
      </c>
      <c r="B11" s="30">
        <f>SUMIFS('Metales Pesados 2025'!K$7:K$485,'Metales Pesados 2025'!$E$7:$E$485,Grafico!$A11)</f>
        <v>0</v>
      </c>
      <c r="C11" s="26">
        <f>SUMIFS('Metales Pesados 2025'!L$7:L$485,'Metales Pesados 2025'!$E$7:$E$485,Grafico!$A11)</f>
        <v>0</v>
      </c>
      <c r="D11" s="26">
        <f>SUMIFS('Metales Pesados 2025'!M$7:M$485,'Metales Pesados 2025'!$E$7:$E$485,Grafico!$A11)</f>
        <v>0</v>
      </c>
      <c r="E11" s="26">
        <f>SUMIFS('Metales Pesados 2025'!N$7:N$485,'Metales Pesados 2025'!$E$7:$E$485,Grafico!$A11)</f>
        <v>0</v>
      </c>
      <c r="F11" s="26">
        <f>SUMIFS('Metales Pesados 2025'!O$7:O$485,'Metales Pesados 2025'!$E$7:$E$485,Grafico!$A11)</f>
        <v>0</v>
      </c>
      <c r="G11" s="26">
        <f>SUMIFS('Metales Pesados 2025'!P$7:P$485,'Metales Pesados 2025'!$E$7:$E$485,Grafico!$A11)</f>
        <v>4</v>
      </c>
      <c r="H11" s="26">
        <f>SUMIFS('Metales Pesados 2025'!Q$7:Q$485,'Metales Pesados 2025'!$E$7:$E$485,Grafico!$A11)</f>
        <v>0</v>
      </c>
      <c r="I11" s="26">
        <f>SUMIFS('Metales Pesados 2025'!R$7:R$485,'Metales Pesados 2025'!$E$7:$E$485,Grafico!$A11)</f>
        <v>0</v>
      </c>
      <c r="J11" s="26">
        <f>SUMIFS('Metales Pesados 2025'!S$7:S$485,'Metales Pesados 2025'!$E$7:$E$485,Grafico!$A11)</f>
        <v>0</v>
      </c>
      <c r="K11" s="26">
        <f>SUMIFS('Metales Pesados 2025'!T$7:T$485,'Metales Pesados 2025'!$E$7:$E$485,Grafico!$A11)</f>
        <v>0</v>
      </c>
      <c r="L11" s="26">
        <f>SUMIFS('Metales Pesados 2025'!U$7:U$485,'Metales Pesados 2025'!$E$7:$E$485,Grafico!$A11)</f>
        <v>0</v>
      </c>
      <c r="M11" s="31">
        <f>SUMIFS('Metales Pesados 2025'!V$7:V$485,'Metales Pesados 2025'!$E$7:$E$485,Grafico!$A11)</f>
        <v>0</v>
      </c>
    </row>
    <row r="12" spans="1:13" x14ac:dyDescent="0.3">
      <c r="A12" s="24" t="s">
        <v>560</v>
      </c>
      <c r="B12" s="30">
        <f>SUMIFS('Metales Pesados 2025'!K$7:K$485,'Metales Pesados 2025'!$E$7:$E$485,Grafico!$A12)</f>
        <v>0</v>
      </c>
      <c r="C12" s="26">
        <f>SUMIFS('Metales Pesados 2025'!L$7:L$485,'Metales Pesados 2025'!$E$7:$E$485,Grafico!$A12)</f>
        <v>0</v>
      </c>
      <c r="D12" s="26">
        <f>SUMIFS('Metales Pesados 2025'!M$7:M$485,'Metales Pesados 2025'!$E$7:$E$485,Grafico!$A12)</f>
        <v>0</v>
      </c>
      <c r="E12" s="26">
        <f>SUMIFS('Metales Pesados 2025'!N$7:N$485,'Metales Pesados 2025'!$E$7:$E$485,Grafico!$A12)</f>
        <v>0</v>
      </c>
      <c r="F12" s="26">
        <f>SUMIFS('Metales Pesados 2025'!O$7:O$485,'Metales Pesados 2025'!$E$7:$E$485,Grafico!$A12)</f>
        <v>0</v>
      </c>
      <c r="G12" s="26">
        <f>SUMIFS('Metales Pesados 2025'!P$7:P$485,'Metales Pesados 2025'!$E$7:$E$485,Grafico!$A12)</f>
        <v>0</v>
      </c>
      <c r="H12" s="26">
        <f>SUMIFS('Metales Pesados 2025'!Q$7:Q$485,'Metales Pesados 2025'!$E$7:$E$485,Grafico!$A12)</f>
        <v>0</v>
      </c>
      <c r="I12" s="26">
        <f>SUMIFS('Metales Pesados 2025'!R$7:R$485,'Metales Pesados 2025'!$E$7:$E$485,Grafico!$A12)</f>
        <v>0</v>
      </c>
      <c r="J12" s="26">
        <f>SUMIFS('Metales Pesados 2025'!S$7:S$485,'Metales Pesados 2025'!$E$7:$E$485,Grafico!$A12)</f>
        <v>0</v>
      </c>
      <c r="K12" s="26">
        <f>SUMIFS('Metales Pesados 2025'!T$7:T$485,'Metales Pesados 2025'!$E$7:$E$485,Grafico!$A12)</f>
        <v>0</v>
      </c>
      <c r="L12" s="26">
        <f>SUMIFS('Metales Pesados 2025'!U$7:U$485,'Metales Pesados 2025'!$E$7:$E$485,Grafico!$A12)</f>
        <v>0</v>
      </c>
      <c r="M12" s="31">
        <f>SUMIFS('Metales Pesados 2025'!V$7:V$485,'Metales Pesados 2025'!$E$7:$E$485,Grafico!$A12)</f>
        <v>0</v>
      </c>
    </row>
    <row r="13" spans="1:13" x14ac:dyDescent="0.3">
      <c r="A13" s="24" t="s">
        <v>174</v>
      </c>
      <c r="B13" s="30">
        <f>SUMIFS('Metales Pesados 2025'!K$7:K$485,'Metales Pesados 2025'!$E$7:$E$485,Grafico!$A13)</f>
        <v>0</v>
      </c>
      <c r="C13" s="26">
        <f>SUMIFS('Metales Pesados 2025'!L$7:L$485,'Metales Pesados 2025'!$E$7:$E$485,Grafico!$A13)</f>
        <v>0</v>
      </c>
      <c r="D13" s="26">
        <f>SUMIFS('Metales Pesados 2025'!M$7:M$485,'Metales Pesados 2025'!$E$7:$E$485,Grafico!$A13)</f>
        <v>1</v>
      </c>
      <c r="E13" s="26">
        <f>SUMIFS('Metales Pesados 2025'!N$7:N$485,'Metales Pesados 2025'!$E$7:$E$485,Grafico!$A13)</f>
        <v>4</v>
      </c>
      <c r="F13" s="26">
        <f>SUMIFS('Metales Pesados 2025'!O$7:O$485,'Metales Pesados 2025'!$E$7:$E$485,Grafico!$A13)</f>
        <v>423</v>
      </c>
      <c r="G13" s="26">
        <f>SUMIFS('Metales Pesados 2025'!P$7:P$485,'Metales Pesados 2025'!$E$7:$E$485,Grafico!$A13)</f>
        <v>0</v>
      </c>
      <c r="H13" s="26">
        <f>SUMIFS('Metales Pesados 2025'!Q$7:Q$485,'Metales Pesados 2025'!$E$7:$E$485,Grafico!$A13)</f>
        <v>0</v>
      </c>
      <c r="I13" s="26">
        <f>SUMIFS('Metales Pesados 2025'!R$7:R$485,'Metales Pesados 2025'!$E$7:$E$485,Grafico!$A13)</f>
        <v>0</v>
      </c>
      <c r="J13" s="26">
        <f>SUMIFS('Metales Pesados 2025'!S$7:S$485,'Metales Pesados 2025'!$E$7:$E$485,Grafico!$A13)</f>
        <v>0</v>
      </c>
      <c r="K13" s="26">
        <f>SUMIFS('Metales Pesados 2025'!T$7:T$485,'Metales Pesados 2025'!$E$7:$E$485,Grafico!$A13)</f>
        <v>0</v>
      </c>
      <c r="L13" s="26">
        <f>SUMIFS('Metales Pesados 2025'!U$7:U$485,'Metales Pesados 2025'!$E$7:$E$485,Grafico!$A13)</f>
        <v>0</v>
      </c>
      <c r="M13" s="31">
        <f>SUMIFS('Metales Pesados 2025'!V$7:V$485,'Metales Pesados 2025'!$E$7:$E$485,Grafico!$A13)</f>
        <v>0</v>
      </c>
    </row>
    <row r="14" spans="1:13" x14ac:dyDescent="0.3">
      <c r="A14" s="24" t="s">
        <v>169</v>
      </c>
      <c r="B14" s="30">
        <f>SUMIFS('Metales Pesados 2025'!K$7:K$485,'Metales Pesados 2025'!$E$7:$E$485,Grafico!$A14)</f>
        <v>756</v>
      </c>
      <c r="C14" s="26">
        <f>SUMIFS('Metales Pesados 2025'!L$7:L$485,'Metales Pesados 2025'!$E$7:$E$485,Grafico!$A14)</f>
        <v>499</v>
      </c>
      <c r="D14" s="26">
        <f>SUMIFS('Metales Pesados 2025'!M$7:M$485,'Metales Pesados 2025'!$E$7:$E$485,Grafico!$A14)</f>
        <v>354</v>
      </c>
      <c r="E14" s="26">
        <f>SUMIFS('Metales Pesados 2025'!N$7:N$485,'Metales Pesados 2025'!$E$7:$E$485,Grafico!$A14)</f>
        <v>130</v>
      </c>
      <c r="F14" s="26">
        <f>SUMIFS('Metales Pesados 2025'!O$7:O$485,'Metales Pesados 2025'!$E$7:$E$485,Grafico!$A14)</f>
        <v>120</v>
      </c>
      <c r="G14" s="26">
        <f>SUMIFS('Metales Pesados 2025'!P$7:P$485,'Metales Pesados 2025'!$E$7:$E$485,Grafico!$A14)</f>
        <v>148</v>
      </c>
      <c r="H14" s="26">
        <f>SUMIFS('Metales Pesados 2025'!Q$7:Q$485,'Metales Pesados 2025'!$E$7:$E$485,Grafico!$A14)</f>
        <v>206</v>
      </c>
      <c r="I14" s="26">
        <f>SUMIFS('Metales Pesados 2025'!R$7:R$485,'Metales Pesados 2025'!$E$7:$E$485,Grafico!$A14)</f>
        <v>95</v>
      </c>
      <c r="J14" s="26">
        <f>SUMIFS('Metales Pesados 2025'!S$7:S$485,'Metales Pesados 2025'!$E$7:$E$485,Grafico!$A14)</f>
        <v>0</v>
      </c>
      <c r="K14" s="26">
        <f>SUMIFS('Metales Pesados 2025'!T$7:T$485,'Metales Pesados 2025'!$E$7:$E$485,Grafico!$A14)</f>
        <v>0</v>
      </c>
      <c r="L14" s="26">
        <f>SUMIFS('Metales Pesados 2025'!U$7:U$485,'Metales Pesados 2025'!$E$7:$E$485,Grafico!$A14)</f>
        <v>0</v>
      </c>
      <c r="M14" s="31">
        <f>SUMIFS('Metales Pesados 2025'!V$7:V$485,'Metales Pesados 2025'!$E$7:$E$485,Grafico!$A14)</f>
        <v>0</v>
      </c>
    </row>
    <row r="15" spans="1:13" ht="15" thickBot="1" x14ac:dyDescent="0.35">
      <c r="A15" s="25" t="s">
        <v>22</v>
      </c>
      <c r="B15" s="32">
        <f>SUMIFS('Metales Pesados 2025'!K$7:K$485,'Metales Pesados 2025'!$E$7:$E$485,Grafico!$A15)</f>
        <v>0</v>
      </c>
      <c r="C15" s="33">
        <f>SUMIFS('Metales Pesados 2025'!L$7:L$485,'Metales Pesados 2025'!$E$7:$E$485,Grafico!$A15)</f>
        <v>0</v>
      </c>
      <c r="D15" s="33">
        <f>SUMIFS('Metales Pesados 2025'!M$7:M$485,'Metales Pesados 2025'!$E$7:$E$485,Grafico!$A15)</f>
        <v>0</v>
      </c>
      <c r="E15" s="33">
        <f>SUMIFS('Metales Pesados 2025'!N$7:N$485,'Metales Pesados 2025'!$E$7:$E$485,Grafico!$A15)</f>
        <v>0</v>
      </c>
      <c r="F15" s="33">
        <f>SUMIFS('Metales Pesados 2025'!O$7:O$485,'Metales Pesados 2025'!$E$7:$E$485,Grafico!$A15)</f>
        <v>29</v>
      </c>
      <c r="G15" s="33">
        <f>SUMIFS('Metales Pesados 2025'!P$7:P$485,'Metales Pesados 2025'!$E$7:$E$485,Grafico!$A15)</f>
        <v>0</v>
      </c>
      <c r="H15" s="33">
        <f>SUMIFS('Metales Pesados 2025'!Q$7:Q$485,'Metales Pesados 2025'!$E$7:$E$485,Grafico!$A15)</f>
        <v>0</v>
      </c>
      <c r="I15" s="33">
        <f>SUMIFS('Metales Pesados 2025'!R$7:R$485,'Metales Pesados 2025'!$E$7:$E$485,Grafico!$A15)</f>
        <v>0</v>
      </c>
      <c r="J15" s="33">
        <f>SUMIFS('Metales Pesados 2025'!S$7:S$485,'Metales Pesados 2025'!$E$7:$E$485,Grafico!$A15)</f>
        <v>0</v>
      </c>
      <c r="K15" s="33">
        <f>SUMIFS('Metales Pesados 2025'!T$7:T$485,'Metales Pesados 2025'!$E$7:$E$485,Grafico!$A15)</f>
        <v>0</v>
      </c>
      <c r="L15" s="33">
        <f>SUMIFS('Metales Pesados 2025'!U$7:U$485,'Metales Pesados 2025'!$E$7:$E$485,Grafico!$A15)</f>
        <v>0</v>
      </c>
      <c r="M15" s="34">
        <f>SUMIFS('Metales Pesados 2025'!V$7:V$485,'Metales Pesados 2025'!$E$7:$E$485,Grafico!$A15)</f>
        <v>0</v>
      </c>
    </row>
  </sheetData>
  <sortState xmlns:xlrd2="http://schemas.microsoft.com/office/spreadsheetml/2017/richdata2" ref="A18:A457">
    <sortCondition ref="A18:A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Metales Pesados 2025</vt:lpstr>
      <vt:lpstr>Resumen</vt:lpstr>
      <vt:lpstr>Trimestral</vt:lpstr>
      <vt:lpstr>Reporte de Avance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Pinedo</dc:creator>
  <cp:lastModifiedBy>Jose Pinedo</cp:lastModifiedBy>
  <dcterms:created xsi:type="dcterms:W3CDTF">2023-01-11T13:58:55Z</dcterms:created>
  <dcterms:modified xsi:type="dcterms:W3CDTF">2025-09-03T16:32:00Z</dcterms:modified>
</cp:coreProperties>
</file>